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8_{9937C884-A5DD-47E5-A09F-2D1ADD91E8A4}" xr6:coauthVersionLast="47" xr6:coauthVersionMax="47" xr10:uidLastSave="{00000000-0000-0000-0000-000000000000}"/>
  <workbookProtection workbookPassword="97AA" lockStructure="1"/>
  <bookViews>
    <workbookView xWindow="24" yWindow="24" windowWidth="23016" windowHeight="12216" tabRatio="864" xr2:uid="{86FC6A7E-ED89-4C06-B6E8-90DF4395EAE8}"/>
  </bookViews>
  <sheets>
    <sheet name="Austin Blackhawks" sheetId="22" r:id="rId1"/>
    <sheet name="Bayou City Heat" sheetId="1" r:id="rId2"/>
    <sheet name="Boston Renegades" sheetId="26" r:id="rId3"/>
    <sheet name="Chicago Comets" sheetId="28" r:id="rId4"/>
    <sheet name="Cleveland Scrappers" sheetId="51" r:id="rId5"/>
    <sheet name="Colorado Storm" sheetId="36" r:id="rId6"/>
    <sheet name="Indy Thunder" sheetId="27" r:id="rId7"/>
    <sheet name="Iowa Reapers" sheetId="30" r:id="rId8"/>
    <sheet name="Lone Star Roadrunners" sheetId="45" r:id="rId9"/>
    <sheet name="Long Island Bombers" sheetId="52" r:id="rId10"/>
    <sheet name="Minnesota Millers" sheetId="34" r:id="rId11"/>
    <sheet name="New Jersey Lightning" sheetId="32" r:id="rId12"/>
    <sheet name="RHI X-Treme" sheetId="49" r:id="rId13"/>
    <sheet name="Southwest Slammers" sheetId="48" r:id="rId14"/>
    <sheet name="Taiwan Homerun" sheetId="35" r:id="rId15"/>
    <sheet name="Tyler Tigers" sheetId="37" r:id="rId16"/>
    <sheet name="Wichita Sonics" sheetId="47" r:id="rId17"/>
  </sheets>
  <definedNames>
    <definedName name="_var1">#REF!</definedName>
    <definedName name="cellone">#REF!</definedName>
    <definedName name="celltwo">#REF!</definedName>
    <definedName name="GAME_1">#REF!</definedName>
    <definedName name="GAME_2">#REF!</definedName>
    <definedName name="GAME_3">#REF!</definedName>
    <definedName name="GAME_4">#REF!</definedName>
    <definedName name="GAMES">#REF!</definedName>
    <definedName name="_xlnm.Print_Area" localSheetId="0">'Austin Blackhawks'!$A$1:$S$73</definedName>
    <definedName name="_xlnm.Print_Area" localSheetId="1">'Bayou City Heat'!$A$49:$S$71</definedName>
    <definedName name="_xlnm.Print_Area" localSheetId="2">'Boston Renegades'!$A$49:$S$71</definedName>
    <definedName name="_xlnm.Print_Area" localSheetId="3">'Chicago Comets'!$A$49:$S$71</definedName>
    <definedName name="_xlnm.Print_Area" localSheetId="4">'Cleveland Scrappers'!$A$49:$S$71</definedName>
    <definedName name="_xlnm.Print_Area" localSheetId="5">'Colorado Storm'!$A$49:$S$71</definedName>
    <definedName name="_xlnm.Print_Area" localSheetId="6">'Indy Thunder'!$A$49:$S$71</definedName>
    <definedName name="_xlnm.Print_Area" localSheetId="7">'Iowa Reapers'!$A$49:$S$71</definedName>
    <definedName name="_xlnm.Print_Area" localSheetId="8">'Lone Star Roadrunners'!$A$49:$S$71</definedName>
    <definedName name="_xlnm.Print_Area" localSheetId="9">'Long Island Bombers'!$A$49:$S$71</definedName>
    <definedName name="_xlnm.Print_Area" localSheetId="10">'Minnesota Millers'!$A$49:$S$71</definedName>
    <definedName name="_xlnm.Print_Area" localSheetId="11">'New Jersey Lightning'!$A$49:$S$71</definedName>
    <definedName name="_xlnm.Print_Area" localSheetId="12">'RHI X-Treme'!$A$49:$S$71</definedName>
    <definedName name="_xlnm.Print_Area" localSheetId="13">'Southwest Slammers'!$A$49:$S$71</definedName>
    <definedName name="_xlnm.Print_Area" localSheetId="14">'Taiwan Homerun'!$A$49:$S$71</definedName>
    <definedName name="_xlnm.Print_Area" localSheetId="15">'Tyler Tigers'!$A$49:$S$71</definedName>
    <definedName name="_xlnm.Print_Area" localSheetId="16">'Wichita Sonics'!$A$49:$S$71</definedName>
    <definedName name="stat1">'Lone Star Roadrunners'!$K$49</definedName>
    <definedName name="stat2">'Lone Star Roadrunners'!$K$68</definedName>
    <definedName name="stat3">'Lone Star Roadrunners'!$N$49</definedName>
    <definedName name="wrn.World._.Series." localSheetId="0" hidden="1">{#N/A,#N/A,FALSE,"Wichita Sonics";#N/A,#N/A,FALSE,"OKC Bombers";#N/A,#N/A,FALSE,"Rocky Mt. Eagles"}</definedName>
    <definedName name="wrn.World._.Series." localSheetId="1" hidden="1">{#N/A,#N/A,FALSE,"Wichita Sonics";#N/A,#N/A,FALSE,"OKC Bombers";#N/A,#N/A,FALSE,"Rocky Mt. Eagles"}</definedName>
    <definedName name="wrn.World._.Series." localSheetId="2" hidden="1">{#N/A,#N/A,FALSE,"Wichita Sonics";#N/A,#N/A,FALSE,"OKC Bombers";#N/A,#N/A,FALSE,"Rocky Mt. Eagles"}</definedName>
    <definedName name="wrn.World._.Series." localSheetId="3" hidden="1">{#N/A,#N/A,FALSE,"Wichita Sonics";#N/A,#N/A,FALSE,"OKC Bombers";#N/A,#N/A,FALSE,"Rocky Mt. Eagles"}</definedName>
    <definedName name="wrn.World._.Series." localSheetId="4" hidden="1">{#N/A,#N/A,FALSE,"Wichita Sonics";#N/A,#N/A,FALSE,"OKC Bombers";#N/A,#N/A,FALSE,"Rocky Mt. Eagles"}</definedName>
    <definedName name="wrn.World._.Series." localSheetId="5" hidden="1">{#N/A,#N/A,FALSE,"Wichita Sonics";#N/A,#N/A,FALSE,"OKC Bombers";#N/A,#N/A,FALSE,"Rocky Mt. Eagles"}</definedName>
    <definedName name="wrn.World._.Series." localSheetId="6" hidden="1">{#N/A,#N/A,FALSE,"Wichita Sonics";#N/A,#N/A,FALSE,"OKC Bombers";#N/A,#N/A,FALSE,"Rocky Mt. Eagles"}</definedName>
    <definedName name="wrn.World._.Series." localSheetId="7" hidden="1">{#N/A,#N/A,FALSE,"Wichita Sonics";#N/A,#N/A,FALSE,"OKC Bombers";#N/A,#N/A,FALSE,"Rocky Mt. Eagles"}</definedName>
    <definedName name="wrn.World._.Series." localSheetId="8" hidden="1">{#N/A,#N/A,FALSE,"Wichita Sonics";#N/A,#N/A,FALSE,"OKC Bombers";#N/A,#N/A,FALSE,"Rocky Mt. Eagles"}</definedName>
    <definedName name="wrn.World._.Series." localSheetId="9" hidden="1">{#N/A,#N/A,FALSE,"Wichita Sonics";#N/A,#N/A,FALSE,"OKC Bombers";#N/A,#N/A,FALSE,"Rocky Mt. Eagles"}</definedName>
    <definedName name="wrn.World._.Series." localSheetId="10" hidden="1">{#N/A,#N/A,FALSE,"Wichita Sonics";#N/A,#N/A,FALSE,"OKC Bombers";#N/A,#N/A,FALSE,"Rocky Mt. Eagles"}</definedName>
    <definedName name="wrn.World._.Series." localSheetId="11" hidden="1">{#N/A,#N/A,FALSE,"Wichita Sonics";#N/A,#N/A,FALSE,"OKC Bombers";#N/A,#N/A,FALSE,"Rocky Mt. Eagles"}</definedName>
    <definedName name="wrn.World._.Series." localSheetId="12" hidden="1">{#N/A,#N/A,FALSE,"Wichita Sonics";#N/A,#N/A,FALSE,"OKC Bombers";#N/A,#N/A,FALSE,"Rocky Mt. Eagles"}</definedName>
    <definedName name="wrn.World._.Series." localSheetId="13" hidden="1">{#N/A,#N/A,FALSE,"Wichita Sonics";#N/A,#N/A,FALSE,"OKC Bombers";#N/A,#N/A,FALSE,"Rocky Mt. Eagles"}</definedName>
    <definedName name="wrn.World._.Series." localSheetId="14" hidden="1">{#N/A,#N/A,FALSE,"Wichita Sonics";#N/A,#N/A,FALSE,"OKC Bombers";#N/A,#N/A,FALSE,"Rocky Mt. Eagles"}</definedName>
    <definedName name="wrn.World._.Series." localSheetId="15" hidden="1">{#N/A,#N/A,FALSE,"Wichita Sonics";#N/A,#N/A,FALSE,"OKC Bombers";#N/A,#N/A,FALSE,"Rocky Mt. Eagles"}</definedName>
    <definedName name="wrn.World._.Series." localSheetId="16" hidden="1">{#N/A,#N/A,FALSE,"Wichita Sonics";#N/A,#N/A,FALSE,"OKC Bombers";#N/A,#N/A,FALSE,"Rocky Mt. Eagles"}</definedName>
    <definedName name="wrn.World._.Series." hidden="1">{#N/A,#N/A,FALSE,"Wichita Sonics";#N/A,#N/A,FALSE,"OKC Bombers";#N/A,#N/A,FALSE,"Rocky Mt. Eagles"}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6" i="47" l="1"/>
  <c r="A65" i="47"/>
  <c r="A64" i="47"/>
  <c r="A63" i="47"/>
  <c r="A62" i="47"/>
  <c r="A61" i="47"/>
  <c r="A60" i="47"/>
  <c r="A59" i="47"/>
  <c r="A58" i="47"/>
  <c r="A57" i="47"/>
  <c r="A56" i="47"/>
  <c r="A55" i="47"/>
  <c r="A54" i="47"/>
  <c r="A53" i="47"/>
  <c r="A52" i="47"/>
  <c r="R66" i="47"/>
  <c r="Q66" i="47"/>
  <c r="P66" i="47"/>
  <c r="O66" i="47"/>
  <c r="S66" i="47" s="1"/>
  <c r="R65" i="47"/>
  <c r="Q65" i="47"/>
  <c r="P65" i="47"/>
  <c r="O65" i="47"/>
  <c r="S65" i="47"/>
  <c r="R64" i="47"/>
  <c r="Q64" i="47"/>
  <c r="P64" i="47"/>
  <c r="O64" i="47"/>
  <c r="R63" i="47"/>
  <c r="Q63" i="47"/>
  <c r="P63" i="47"/>
  <c r="O63" i="47"/>
  <c r="R62" i="47"/>
  <c r="Q62" i="47"/>
  <c r="P62" i="47"/>
  <c r="O62" i="47"/>
  <c r="S62" i="47"/>
  <c r="R61" i="47"/>
  <c r="Q61" i="47"/>
  <c r="P61" i="47"/>
  <c r="O61" i="47"/>
  <c r="R60" i="47"/>
  <c r="Q60" i="47"/>
  <c r="P60" i="47"/>
  <c r="O60" i="47"/>
  <c r="R59" i="47"/>
  <c r="Q59" i="47"/>
  <c r="P59" i="47"/>
  <c r="O59" i="47"/>
  <c r="R58" i="47"/>
  <c r="Q58" i="47"/>
  <c r="P58" i="47"/>
  <c r="O58" i="47"/>
  <c r="R57" i="47"/>
  <c r="Q57" i="47"/>
  <c r="P57" i="47"/>
  <c r="O57" i="47"/>
  <c r="R56" i="47"/>
  <c r="Q56" i="47"/>
  <c r="P56" i="47"/>
  <c r="S56" i="47" s="1"/>
  <c r="O56" i="47"/>
  <c r="R55" i="47"/>
  <c r="Q55" i="47"/>
  <c r="P55" i="47"/>
  <c r="O55" i="47"/>
  <c r="S55" i="47" s="1"/>
  <c r="R54" i="47"/>
  <c r="Q54" i="47"/>
  <c r="P54" i="47"/>
  <c r="S54" i="47" s="1"/>
  <c r="O54" i="47"/>
  <c r="R53" i="47"/>
  <c r="Q53" i="47"/>
  <c r="Q71" i="47" s="1"/>
  <c r="P53" i="47"/>
  <c r="O53" i="47"/>
  <c r="R52" i="47"/>
  <c r="Q52" i="47"/>
  <c r="P52" i="47"/>
  <c r="O52" i="4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R66" i="37"/>
  <c r="Q66" i="37"/>
  <c r="P66" i="37"/>
  <c r="O66" i="37"/>
  <c r="S66" i="37"/>
  <c r="R65" i="37"/>
  <c r="Q65" i="37"/>
  <c r="P65" i="37"/>
  <c r="O65" i="37"/>
  <c r="S65" i="37" s="1"/>
  <c r="R64" i="37"/>
  <c r="Q64" i="37"/>
  <c r="P64" i="37"/>
  <c r="O64" i="37"/>
  <c r="S63" i="37"/>
  <c r="R63" i="37"/>
  <c r="Q63" i="37"/>
  <c r="P63" i="37"/>
  <c r="O63" i="37"/>
  <c r="R62" i="37"/>
  <c r="Q62" i="37"/>
  <c r="P62" i="37"/>
  <c r="O62" i="37"/>
  <c r="O71" i="37" s="1"/>
  <c r="R61" i="37"/>
  <c r="Q61" i="37"/>
  <c r="P61" i="37"/>
  <c r="O61" i="37"/>
  <c r="S61" i="37"/>
  <c r="R60" i="37"/>
  <c r="Q60" i="37"/>
  <c r="P60" i="37"/>
  <c r="O60" i="37"/>
  <c r="S60" i="37" s="1"/>
  <c r="R59" i="37"/>
  <c r="Q59" i="37"/>
  <c r="P59" i="37"/>
  <c r="O59" i="37"/>
  <c r="R58" i="37"/>
  <c r="Q58" i="37"/>
  <c r="P58" i="37"/>
  <c r="P71" i="37" s="1"/>
  <c r="O58" i="37"/>
  <c r="R57" i="37"/>
  <c r="Q57" i="37"/>
  <c r="P57" i="37"/>
  <c r="O57" i="37"/>
  <c r="S57" i="37" s="1"/>
  <c r="R56" i="37"/>
  <c r="Q56" i="37"/>
  <c r="P56" i="37"/>
  <c r="O56" i="37"/>
  <c r="S56" i="37" s="1"/>
  <c r="R55" i="37"/>
  <c r="Q55" i="37"/>
  <c r="P55" i="37"/>
  <c r="O55" i="37"/>
  <c r="R54" i="37"/>
  <c r="Q54" i="37"/>
  <c r="P54" i="37"/>
  <c r="O54" i="37"/>
  <c r="S54" i="37" s="1"/>
  <c r="R53" i="37"/>
  <c r="Q53" i="37"/>
  <c r="P53" i="37"/>
  <c r="S53" i="37" s="1"/>
  <c r="O53" i="37"/>
  <c r="R52" i="37"/>
  <c r="R71" i="37" s="1"/>
  <c r="Q52" i="37"/>
  <c r="P52" i="37"/>
  <c r="O52" i="37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R66" i="35"/>
  <c r="Q66" i="35"/>
  <c r="P66" i="35"/>
  <c r="O66" i="35"/>
  <c r="S66" i="35" s="1"/>
  <c r="R65" i="35"/>
  <c r="Q65" i="35"/>
  <c r="P65" i="35"/>
  <c r="O65" i="35"/>
  <c r="S65" i="35" s="1"/>
  <c r="R64" i="35"/>
  <c r="Q64" i="35"/>
  <c r="P64" i="35"/>
  <c r="O64" i="35"/>
  <c r="S64" i="35" s="1"/>
  <c r="R63" i="35"/>
  <c r="Q63" i="35"/>
  <c r="P63" i="35"/>
  <c r="O63" i="35"/>
  <c r="S63" i="35" s="1"/>
  <c r="S62" i="35"/>
  <c r="R62" i="35"/>
  <c r="Q62" i="35"/>
  <c r="P62" i="35"/>
  <c r="O62" i="35"/>
  <c r="R61" i="35"/>
  <c r="Q61" i="35"/>
  <c r="P61" i="35"/>
  <c r="O61" i="35"/>
  <c r="S61" i="35"/>
  <c r="R60" i="35"/>
  <c r="Q60" i="35"/>
  <c r="P60" i="35"/>
  <c r="O60" i="35"/>
  <c r="S60" i="35" s="1"/>
  <c r="R59" i="35"/>
  <c r="Q59" i="35"/>
  <c r="P59" i="35"/>
  <c r="O59" i="35"/>
  <c r="S59" i="35"/>
  <c r="R58" i="35"/>
  <c r="Q58" i="35"/>
  <c r="P58" i="35"/>
  <c r="O58" i="35"/>
  <c r="S58" i="35" s="1"/>
  <c r="R57" i="35"/>
  <c r="Q57" i="35"/>
  <c r="Q71" i="35" s="1"/>
  <c r="P57" i="35"/>
  <c r="O57" i="35"/>
  <c r="S57" i="35"/>
  <c r="R56" i="35"/>
  <c r="Q56" i="35"/>
  <c r="P56" i="35"/>
  <c r="O56" i="35"/>
  <c r="R55" i="35"/>
  <c r="Q55" i="35"/>
  <c r="P55" i="35"/>
  <c r="O55" i="35"/>
  <c r="S55" i="35" s="1"/>
  <c r="R54" i="35"/>
  <c r="Q54" i="35"/>
  <c r="P54" i="35"/>
  <c r="S54" i="35" s="1"/>
  <c r="O54" i="35"/>
  <c r="R53" i="35"/>
  <c r="Q53" i="35"/>
  <c r="P53" i="35"/>
  <c r="O53" i="35"/>
  <c r="R52" i="35"/>
  <c r="Q52" i="35"/>
  <c r="P52" i="35"/>
  <c r="O52" i="35"/>
  <c r="S52" i="35" s="1"/>
  <c r="A66" i="48"/>
  <c r="A65" i="48"/>
  <c r="A64" i="48"/>
  <c r="A63" i="48"/>
  <c r="A62" i="48"/>
  <c r="A61" i="48"/>
  <c r="A60" i="48"/>
  <c r="A59" i="48"/>
  <c r="A58" i="48"/>
  <c r="A57" i="48"/>
  <c r="A56" i="48"/>
  <c r="A55" i="48"/>
  <c r="B54" i="48"/>
  <c r="A54" i="48"/>
  <c r="A53" i="48"/>
  <c r="A52" i="48"/>
  <c r="R66" i="48"/>
  <c r="Q66" i="48"/>
  <c r="P66" i="48"/>
  <c r="O66" i="48"/>
  <c r="S66" i="48"/>
  <c r="R65" i="48"/>
  <c r="Q65" i="48"/>
  <c r="P65" i="48"/>
  <c r="O65" i="48"/>
  <c r="R64" i="48"/>
  <c r="Q64" i="48"/>
  <c r="P64" i="48"/>
  <c r="O64" i="48"/>
  <c r="S64" i="48"/>
  <c r="R63" i="48"/>
  <c r="Q63" i="48"/>
  <c r="P63" i="48"/>
  <c r="O63" i="48"/>
  <c r="S62" i="48"/>
  <c r="R62" i="48"/>
  <c r="Q62" i="48"/>
  <c r="P62" i="48"/>
  <c r="O62" i="48"/>
  <c r="R61" i="48"/>
  <c r="Q61" i="48"/>
  <c r="P61" i="48"/>
  <c r="O61" i="48"/>
  <c r="R60" i="48"/>
  <c r="Q60" i="48"/>
  <c r="P60" i="48"/>
  <c r="O60" i="48"/>
  <c r="R59" i="48"/>
  <c r="Q59" i="48"/>
  <c r="P59" i="48"/>
  <c r="P71" i="48" s="1"/>
  <c r="O59" i="48"/>
  <c r="R58" i="48"/>
  <c r="Q58" i="48"/>
  <c r="P58" i="48"/>
  <c r="S58" i="48" s="1"/>
  <c r="O58" i="48"/>
  <c r="R57" i="48"/>
  <c r="Q57" i="48"/>
  <c r="P57" i="48"/>
  <c r="O57" i="48"/>
  <c r="S57" i="48" s="1"/>
  <c r="R56" i="48"/>
  <c r="Q56" i="48"/>
  <c r="Q71" i="48" s="1"/>
  <c r="P56" i="48"/>
  <c r="O56" i="48"/>
  <c r="R55" i="48"/>
  <c r="Q55" i="48"/>
  <c r="P55" i="48"/>
  <c r="O55" i="48"/>
  <c r="S55" i="48" s="1"/>
  <c r="R54" i="48"/>
  <c r="Q54" i="48"/>
  <c r="P54" i="48"/>
  <c r="O54" i="48"/>
  <c r="R53" i="48"/>
  <c r="Q53" i="48"/>
  <c r="P53" i="48"/>
  <c r="O53" i="48"/>
  <c r="S53" i="48"/>
  <c r="S52" i="48"/>
  <c r="R52" i="48"/>
  <c r="Q52" i="48"/>
  <c r="P52" i="48"/>
  <c r="O52" i="48"/>
  <c r="A66" i="49"/>
  <c r="A65" i="49"/>
  <c r="A64" i="49"/>
  <c r="A63" i="49"/>
  <c r="A62" i="49"/>
  <c r="A61" i="49"/>
  <c r="A60" i="49"/>
  <c r="B59" i="49"/>
  <c r="A59" i="49"/>
  <c r="A58" i="49"/>
  <c r="A57" i="49"/>
  <c r="A56" i="49"/>
  <c r="A55" i="49"/>
  <c r="A54" i="49"/>
  <c r="A53" i="49"/>
  <c r="A52" i="49"/>
  <c r="R66" i="49"/>
  <c r="Q66" i="49"/>
  <c r="P66" i="49"/>
  <c r="O66" i="49"/>
  <c r="S66" i="49"/>
  <c r="R65" i="49"/>
  <c r="Q65" i="49"/>
  <c r="P65" i="49"/>
  <c r="O65" i="49"/>
  <c r="S65" i="49" s="1"/>
  <c r="R64" i="49"/>
  <c r="Q64" i="49"/>
  <c r="P64" i="49"/>
  <c r="O64" i="49"/>
  <c r="R63" i="49"/>
  <c r="Q63" i="49"/>
  <c r="P63" i="49"/>
  <c r="O63" i="49"/>
  <c r="S63" i="49" s="1"/>
  <c r="R62" i="49"/>
  <c r="Q62" i="49"/>
  <c r="P62" i="49"/>
  <c r="O62" i="49"/>
  <c r="R61" i="49"/>
  <c r="Q61" i="49"/>
  <c r="P61" i="49"/>
  <c r="O61" i="49"/>
  <c r="S61" i="49" s="1"/>
  <c r="R60" i="49"/>
  <c r="Q60" i="49"/>
  <c r="P60" i="49"/>
  <c r="O60" i="49"/>
  <c r="R59" i="49"/>
  <c r="Q59" i="49"/>
  <c r="P59" i="49"/>
  <c r="O59" i="49"/>
  <c r="S59" i="49" s="1"/>
  <c r="R58" i="49"/>
  <c r="Q58" i="49"/>
  <c r="P58" i="49"/>
  <c r="O58" i="49"/>
  <c r="S58" i="49" s="1"/>
  <c r="R57" i="49"/>
  <c r="Q57" i="49"/>
  <c r="P57" i="49"/>
  <c r="O57" i="49"/>
  <c r="R56" i="49"/>
  <c r="Q56" i="49"/>
  <c r="P56" i="49"/>
  <c r="O56" i="49"/>
  <c r="R55" i="49"/>
  <c r="Q55" i="49"/>
  <c r="P55" i="49"/>
  <c r="O55" i="49"/>
  <c r="S55" i="49" s="1"/>
  <c r="R54" i="49"/>
  <c r="Q54" i="49"/>
  <c r="P54" i="49"/>
  <c r="O54" i="49"/>
  <c r="R53" i="49"/>
  <c r="Q53" i="49"/>
  <c r="P53" i="49"/>
  <c r="O53" i="49"/>
  <c r="S53" i="49" s="1"/>
  <c r="R52" i="49"/>
  <c r="Q52" i="49"/>
  <c r="P52" i="49"/>
  <c r="P71" i="49" s="1"/>
  <c r="O52" i="49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R66" i="32"/>
  <c r="Q66" i="32"/>
  <c r="P66" i="32"/>
  <c r="O66" i="32"/>
  <c r="S66" i="32" s="1"/>
  <c r="R65" i="32"/>
  <c r="Q65" i="32"/>
  <c r="P65" i="32"/>
  <c r="O65" i="32"/>
  <c r="R64" i="32"/>
  <c r="Q64" i="32"/>
  <c r="P64" i="32"/>
  <c r="O64" i="32"/>
  <c r="S64" i="32"/>
  <c r="R63" i="32"/>
  <c r="Q63" i="32"/>
  <c r="P63" i="32"/>
  <c r="O63" i="32"/>
  <c r="S63" i="32"/>
  <c r="S62" i="32"/>
  <c r="R62" i="32"/>
  <c r="Q62" i="32"/>
  <c r="P62" i="32"/>
  <c r="O62" i="32"/>
  <c r="R61" i="32"/>
  <c r="Q61" i="32"/>
  <c r="P61" i="32"/>
  <c r="O61" i="32"/>
  <c r="S61" i="32" s="1"/>
  <c r="R60" i="32"/>
  <c r="Q60" i="32"/>
  <c r="P60" i="32"/>
  <c r="O60" i="32"/>
  <c r="S60" i="32" s="1"/>
  <c r="R59" i="32"/>
  <c r="Q59" i="32"/>
  <c r="P59" i="32"/>
  <c r="O59" i="32"/>
  <c r="S59" i="32" s="1"/>
  <c r="R58" i="32"/>
  <c r="Q58" i="32"/>
  <c r="P58" i="32"/>
  <c r="O58" i="32"/>
  <c r="R57" i="32"/>
  <c r="Q57" i="32"/>
  <c r="P57" i="32"/>
  <c r="O57" i="32"/>
  <c r="R56" i="32"/>
  <c r="Q56" i="32"/>
  <c r="P56" i="32"/>
  <c r="O56" i="32"/>
  <c r="R55" i="32"/>
  <c r="Q55" i="32"/>
  <c r="P55" i="32"/>
  <c r="O55" i="32"/>
  <c r="S55" i="32" s="1"/>
  <c r="R54" i="32"/>
  <c r="Q54" i="32"/>
  <c r="P54" i="32"/>
  <c r="O54" i="32"/>
  <c r="R53" i="32"/>
  <c r="Q53" i="32"/>
  <c r="P53" i="32"/>
  <c r="O53" i="32"/>
  <c r="R52" i="32"/>
  <c r="Q52" i="32"/>
  <c r="P52" i="32"/>
  <c r="O52" i="32"/>
  <c r="S52" i="32" s="1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R66" i="34"/>
  <c r="Q66" i="34"/>
  <c r="P66" i="34"/>
  <c r="O66" i="34"/>
  <c r="S66" i="34" s="1"/>
  <c r="R65" i="34"/>
  <c r="Q65" i="34"/>
  <c r="P65" i="34"/>
  <c r="O65" i="34"/>
  <c r="S65" i="34" s="1"/>
  <c r="R64" i="34"/>
  <c r="Q64" i="34"/>
  <c r="P64" i="34"/>
  <c r="P71" i="34" s="1"/>
  <c r="O64" i="34"/>
  <c r="S64" i="34"/>
  <c r="S63" i="34"/>
  <c r="R63" i="34"/>
  <c r="Q63" i="34"/>
  <c r="P63" i="34"/>
  <c r="O63" i="34"/>
  <c r="R62" i="34"/>
  <c r="Q62" i="34"/>
  <c r="P62" i="34"/>
  <c r="O62" i="34"/>
  <c r="S62" i="34" s="1"/>
  <c r="R61" i="34"/>
  <c r="Q61" i="34"/>
  <c r="P61" i="34"/>
  <c r="O61" i="34"/>
  <c r="S61" i="34"/>
  <c r="S60" i="34"/>
  <c r="R60" i="34"/>
  <c r="Q60" i="34"/>
  <c r="P60" i="34"/>
  <c r="O60" i="34"/>
  <c r="R59" i="34"/>
  <c r="Q59" i="34"/>
  <c r="P59" i="34"/>
  <c r="O59" i="34"/>
  <c r="S59" i="34" s="1"/>
  <c r="R58" i="34"/>
  <c r="Q58" i="34"/>
  <c r="P58" i="34"/>
  <c r="O58" i="34"/>
  <c r="S58" i="34" s="1"/>
  <c r="R57" i="34"/>
  <c r="Q57" i="34"/>
  <c r="P57" i="34"/>
  <c r="O57" i="34"/>
  <c r="R56" i="34"/>
  <c r="Q56" i="34"/>
  <c r="P56" i="34"/>
  <c r="O56" i="34"/>
  <c r="S56" i="34" s="1"/>
  <c r="R55" i="34"/>
  <c r="Q55" i="34"/>
  <c r="P55" i="34"/>
  <c r="O55" i="34"/>
  <c r="S55" i="34" s="1"/>
  <c r="R54" i="34"/>
  <c r="Q54" i="34"/>
  <c r="P54" i="34"/>
  <c r="O54" i="34"/>
  <c r="R53" i="34"/>
  <c r="Q53" i="34"/>
  <c r="P53" i="34"/>
  <c r="O53" i="34"/>
  <c r="R52" i="34"/>
  <c r="Q52" i="34"/>
  <c r="P52" i="34"/>
  <c r="O52" i="34"/>
  <c r="S52" i="34" s="1"/>
  <c r="A66" i="52"/>
  <c r="A65" i="52"/>
  <c r="A64" i="52"/>
  <c r="A63" i="52"/>
  <c r="A62" i="52"/>
  <c r="A61" i="52"/>
  <c r="A60" i="52"/>
  <c r="A59" i="52"/>
  <c r="A58" i="52"/>
  <c r="A57" i="52"/>
  <c r="A56" i="52"/>
  <c r="A55" i="52"/>
  <c r="A54" i="52"/>
  <c r="A53" i="52"/>
  <c r="A52" i="52"/>
  <c r="R66" i="52"/>
  <c r="Q66" i="52"/>
  <c r="P66" i="52"/>
  <c r="O66" i="52"/>
  <c r="S66" i="52"/>
  <c r="R65" i="52"/>
  <c r="Q65" i="52"/>
  <c r="P65" i="52"/>
  <c r="O65" i="52"/>
  <c r="S65" i="52"/>
  <c r="R64" i="52"/>
  <c r="Q64" i="52"/>
  <c r="P64" i="52"/>
  <c r="O64" i="52"/>
  <c r="S64" i="52" s="1"/>
  <c r="R63" i="52"/>
  <c r="Q63" i="52"/>
  <c r="P63" i="52"/>
  <c r="O63" i="52"/>
  <c r="S63" i="52" s="1"/>
  <c r="S62" i="52"/>
  <c r="R62" i="52"/>
  <c r="Q62" i="52"/>
  <c r="P62" i="52"/>
  <c r="O62" i="52"/>
  <c r="R61" i="52"/>
  <c r="Q61" i="52"/>
  <c r="P61" i="52"/>
  <c r="O61" i="52"/>
  <c r="S61" i="52" s="1"/>
  <c r="R60" i="52"/>
  <c r="Q60" i="52"/>
  <c r="P60" i="52"/>
  <c r="O60" i="52"/>
  <c r="S60" i="52" s="1"/>
  <c r="R59" i="52"/>
  <c r="Q59" i="52"/>
  <c r="P59" i="52"/>
  <c r="O59" i="52"/>
  <c r="S59" i="52"/>
  <c r="R58" i="52"/>
  <c r="Q58" i="52"/>
  <c r="P58" i="52"/>
  <c r="O58" i="52"/>
  <c r="R57" i="52"/>
  <c r="Q57" i="52"/>
  <c r="P57" i="52"/>
  <c r="O57" i="52"/>
  <c r="R56" i="52"/>
  <c r="Q56" i="52"/>
  <c r="P56" i="52"/>
  <c r="O56" i="52"/>
  <c r="R55" i="52"/>
  <c r="Q55" i="52"/>
  <c r="P55" i="52"/>
  <c r="O55" i="52"/>
  <c r="R54" i="52"/>
  <c r="Q54" i="52"/>
  <c r="P54" i="52"/>
  <c r="S54" i="52" s="1"/>
  <c r="O54" i="52"/>
  <c r="R53" i="52"/>
  <c r="Q53" i="52"/>
  <c r="P53" i="52"/>
  <c r="O53" i="52"/>
  <c r="S53" i="52" s="1"/>
  <c r="R52" i="52"/>
  <c r="Q52" i="52"/>
  <c r="P52" i="52"/>
  <c r="O52" i="52"/>
  <c r="S52" i="52"/>
  <c r="A66" i="45"/>
  <c r="A65" i="45"/>
  <c r="A64" i="45"/>
  <c r="A63" i="45"/>
  <c r="A62" i="45"/>
  <c r="A61" i="45"/>
  <c r="A60" i="45"/>
  <c r="A59" i="45"/>
  <c r="A58" i="45"/>
  <c r="A57" i="45"/>
  <c r="A56" i="45"/>
  <c r="A55" i="45"/>
  <c r="A54" i="45"/>
  <c r="A53" i="45"/>
  <c r="A52" i="45"/>
  <c r="R66" i="45"/>
  <c r="Q66" i="45"/>
  <c r="P66" i="45"/>
  <c r="O66" i="45"/>
  <c r="R65" i="45"/>
  <c r="Q65" i="45"/>
  <c r="P65" i="45"/>
  <c r="O65" i="45"/>
  <c r="S65" i="45" s="1"/>
  <c r="R64" i="45"/>
  <c r="Q64" i="45"/>
  <c r="P64" i="45"/>
  <c r="O64" i="45"/>
  <c r="S64" i="45"/>
  <c r="R63" i="45"/>
  <c r="Q63" i="45"/>
  <c r="P63" i="45"/>
  <c r="O63" i="45"/>
  <c r="S63" i="45" s="1"/>
  <c r="R62" i="45"/>
  <c r="Q62" i="45"/>
  <c r="P62" i="45"/>
  <c r="O62" i="45"/>
  <c r="S62" i="45" s="1"/>
  <c r="R61" i="45"/>
  <c r="Q61" i="45"/>
  <c r="P61" i="45"/>
  <c r="O61" i="45"/>
  <c r="S61" i="45"/>
  <c r="S60" i="45"/>
  <c r="R60" i="45"/>
  <c r="Q60" i="45"/>
  <c r="P60" i="45"/>
  <c r="O60" i="45"/>
  <c r="R59" i="45"/>
  <c r="Q59" i="45"/>
  <c r="P59" i="45"/>
  <c r="O59" i="45"/>
  <c r="S59" i="45"/>
  <c r="R58" i="45"/>
  <c r="Q58" i="45"/>
  <c r="P58" i="45"/>
  <c r="P71" i="45" s="1"/>
  <c r="O58" i="45"/>
  <c r="R57" i="45"/>
  <c r="Q57" i="45"/>
  <c r="P57" i="45"/>
  <c r="O57" i="45"/>
  <c r="S57" i="45" s="1"/>
  <c r="R56" i="45"/>
  <c r="Q56" i="45"/>
  <c r="P56" i="45"/>
  <c r="O56" i="45"/>
  <c r="R55" i="45"/>
  <c r="Q55" i="45"/>
  <c r="P55" i="45"/>
  <c r="O55" i="45"/>
  <c r="S55" i="45" s="1"/>
  <c r="R54" i="45"/>
  <c r="Q54" i="45"/>
  <c r="P54" i="45"/>
  <c r="O54" i="45"/>
  <c r="S54" i="45" s="1"/>
  <c r="R53" i="45"/>
  <c r="Q53" i="45"/>
  <c r="P53" i="45"/>
  <c r="O53" i="45"/>
  <c r="S53" i="45" s="1"/>
  <c r="R52" i="45"/>
  <c r="Q52" i="45"/>
  <c r="P52" i="45"/>
  <c r="O52" i="45"/>
  <c r="A66" i="30"/>
  <c r="A65" i="30"/>
  <c r="A64" i="30"/>
  <c r="A63" i="30"/>
  <c r="A62" i="30"/>
  <c r="A61" i="30"/>
  <c r="A60" i="30"/>
  <c r="A59" i="30"/>
  <c r="A58" i="30"/>
  <c r="A57" i="30"/>
  <c r="A56" i="30"/>
  <c r="A55" i="30"/>
  <c r="A54" i="30"/>
  <c r="A53" i="30"/>
  <c r="A52" i="30"/>
  <c r="R66" i="30"/>
  <c r="Q66" i="30"/>
  <c r="P66" i="30"/>
  <c r="O66" i="30"/>
  <c r="S66" i="30"/>
  <c r="R65" i="30"/>
  <c r="Q65" i="30"/>
  <c r="P65" i="30"/>
  <c r="O65" i="30"/>
  <c r="S65" i="30" s="1"/>
  <c r="R64" i="30"/>
  <c r="Q64" i="30"/>
  <c r="P64" i="30"/>
  <c r="O64" i="30"/>
  <c r="S64" i="30"/>
  <c r="S63" i="30"/>
  <c r="R63" i="30"/>
  <c r="Q63" i="30"/>
  <c r="P63" i="30"/>
  <c r="O63" i="30"/>
  <c r="S62" i="30"/>
  <c r="R62" i="30"/>
  <c r="Q62" i="30"/>
  <c r="P62" i="30"/>
  <c r="O62" i="30"/>
  <c r="R61" i="30"/>
  <c r="Q61" i="30"/>
  <c r="P61" i="30"/>
  <c r="O61" i="30"/>
  <c r="R60" i="30"/>
  <c r="Q60" i="30"/>
  <c r="P60" i="30"/>
  <c r="O60" i="30"/>
  <c r="S60" i="30" s="1"/>
  <c r="R59" i="30"/>
  <c r="Q59" i="30"/>
  <c r="P59" i="30"/>
  <c r="O59" i="30"/>
  <c r="R58" i="30"/>
  <c r="Q58" i="30"/>
  <c r="P58" i="30"/>
  <c r="S58" i="30" s="1"/>
  <c r="O58" i="30"/>
  <c r="R57" i="30"/>
  <c r="Q57" i="30"/>
  <c r="P57" i="30"/>
  <c r="S57" i="30" s="1"/>
  <c r="O57" i="30"/>
  <c r="R56" i="30"/>
  <c r="Q56" i="30"/>
  <c r="P56" i="30"/>
  <c r="O56" i="30"/>
  <c r="R55" i="30"/>
  <c r="Q55" i="30"/>
  <c r="P55" i="30"/>
  <c r="S55" i="30" s="1"/>
  <c r="O55" i="30"/>
  <c r="R54" i="30"/>
  <c r="Q54" i="30"/>
  <c r="P54" i="30"/>
  <c r="S54" i="30"/>
  <c r="O54" i="30"/>
  <c r="R53" i="30"/>
  <c r="Q53" i="30"/>
  <c r="P53" i="30"/>
  <c r="S53" i="30" s="1"/>
  <c r="O53" i="30"/>
  <c r="R52" i="30"/>
  <c r="Q52" i="30"/>
  <c r="P52" i="30"/>
  <c r="O52" i="30"/>
  <c r="A66" i="27"/>
  <c r="A65" i="27"/>
  <c r="A64" i="27"/>
  <c r="A63" i="27"/>
  <c r="A62" i="27"/>
  <c r="A61" i="27"/>
  <c r="A60" i="27"/>
  <c r="A59" i="27"/>
  <c r="A58" i="27"/>
  <c r="A57" i="27"/>
  <c r="A56" i="27"/>
  <c r="A55" i="27"/>
  <c r="A54" i="27"/>
  <c r="A53" i="27"/>
  <c r="A52" i="27"/>
  <c r="R66" i="27"/>
  <c r="Q66" i="27"/>
  <c r="P66" i="27"/>
  <c r="O66" i="27"/>
  <c r="S66" i="27" s="1"/>
  <c r="R65" i="27"/>
  <c r="Q65" i="27"/>
  <c r="P65" i="27"/>
  <c r="O65" i="27"/>
  <c r="S65" i="27"/>
  <c r="R64" i="27"/>
  <c r="Q64" i="27"/>
  <c r="P64" i="27"/>
  <c r="O64" i="27"/>
  <c r="S64" i="27" s="1"/>
  <c r="R63" i="27"/>
  <c r="Q63" i="27"/>
  <c r="P63" i="27"/>
  <c r="O63" i="27"/>
  <c r="S63" i="27" s="1"/>
  <c r="S62" i="27"/>
  <c r="R62" i="27"/>
  <c r="Q62" i="27"/>
  <c r="P62" i="27"/>
  <c r="O62" i="27"/>
  <c r="R61" i="27"/>
  <c r="R71" i="27" s="1"/>
  <c r="Q61" i="27"/>
  <c r="P61" i="27"/>
  <c r="O61" i="27"/>
  <c r="R60" i="27"/>
  <c r="Q60" i="27"/>
  <c r="P60" i="27"/>
  <c r="O60" i="27"/>
  <c r="R59" i="27"/>
  <c r="Q59" i="27"/>
  <c r="P59" i="27"/>
  <c r="O59" i="27"/>
  <c r="S59" i="27" s="1"/>
  <c r="R58" i="27"/>
  <c r="Q58" i="27"/>
  <c r="P58" i="27"/>
  <c r="O58" i="27"/>
  <c r="R57" i="27"/>
  <c r="Q57" i="27"/>
  <c r="P57" i="27"/>
  <c r="O57" i="27"/>
  <c r="R56" i="27"/>
  <c r="Q56" i="27"/>
  <c r="P56" i="27"/>
  <c r="O56" i="27"/>
  <c r="S56" i="27" s="1"/>
  <c r="R55" i="27"/>
  <c r="Q55" i="27"/>
  <c r="P55" i="27"/>
  <c r="O55" i="27"/>
  <c r="S55" i="27" s="1"/>
  <c r="R54" i="27"/>
  <c r="Q54" i="27"/>
  <c r="P54" i="27"/>
  <c r="P71" i="27" s="1"/>
  <c r="O54" i="27"/>
  <c r="R53" i="27"/>
  <c r="Q53" i="27"/>
  <c r="P53" i="27"/>
  <c r="O53" i="27"/>
  <c r="S53" i="27" s="1"/>
  <c r="R52" i="27"/>
  <c r="Q52" i="27"/>
  <c r="P52" i="27"/>
  <c r="O52" i="27"/>
  <c r="S52" i="27" s="1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R66" i="36"/>
  <c r="Q66" i="36"/>
  <c r="P66" i="36"/>
  <c r="O66" i="36"/>
  <c r="S66" i="36" s="1"/>
  <c r="R65" i="36"/>
  <c r="Q65" i="36"/>
  <c r="P65" i="36"/>
  <c r="O65" i="36"/>
  <c r="S65" i="36"/>
  <c r="R64" i="36"/>
  <c r="Q64" i="36"/>
  <c r="P64" i="36"/>
  <c r="O64" i="36"/>
  <c r="S64" i="36" s="1"/>
  <c r="R63" i="36"/>
  <c r="Q63" i="36"/>
  <c r="P63" i="36"/>
  <c r="O63" i="36"/>
  <c r="S63" i="36" s="1"/>
  <c r="R62" i="36"/>
  <c r="Q62" i="36"/>
  <c r="P62" i="36"/>
  <c r="O62" i="36"/>
  <c r="S62" i="36" s="1"/>
  <c r="R61" i="36"/>
  <c r="Q61" i="36"/>
  <c r="P61" i="36"/>
  <c r="O61" i="36"/>
  <c r="S60" i="36"/>
  <c r="R60" i="36"/>
  <c r="Q60" i="36"/>
  <c r="P60" i="36"/>
  <c r="O60" i="36"/>
  <c r="R59" i="36"/>
  <c r="Q59" i="36"/>
  <c r="P59" i="36"/>
  <c r="O59" i="36"/>
  <c r="R58" i="36"/>
  <c r="Q58" i="36"/>
  <c r="P58" i="36"/>
  <c r="O58" i="36"/>
  <c r="S58" i="36"/>
  <c r="R57" i="36"/>
  <c r="Q57" i="36"/>
  <c r="P57" i="36"/>
  <c r="O57" i="36"/>
  <c r="S57" i="36" s="1"/>
  <c r="R56" i="36"/>
  <c r="Q56" i="36"/>
  <c r="P56" i="36"/>
  <c r="O56" i="36"/>
  <c r="R55" i="36"/>
  <c r="Q55" i="36"/>
  <c r="P55" i="36"/>
  <c r="S55" i="36"/>
  <c r="O55" i="36"/>
  <c r="O71" i="36" s="1"/>
  <c r="R54" i="36"/>
  <c r="Q54" i="36"/>
  <c r="P54" i="36"/>
  <c r="O54" i="36"/>
  <c r="R53" i="36"/>
  <c r="Q53" i="36"/>
  <c r="P53" i="36"/>
  <c r="S53" i="36"/>
  <c r="O53" i="36"/>
  <c r="R52" i="36"/>
  <c r="Q52" i="36"/>
  <c r="Q71" i="36" s="1"/>
  <c r="P52" i="36"/>
  <c r="O52" i="36"/>
  <c r="S52" i="36" s="1"/>
  <c r="A66" i="51"/>
  <c r="A65" i="51"/>
  <c r="A64" i="51"/>
  <c r="A63" i="51"/>
  <c r="A62" i="51"/>
  <c r="A61" i="51"/>
  <c r="A60" i="51"/>
  <c r="A59" i="51"/>
  <c r="A58" i="51"/>
  <c r="A57" i="51"/>
  <c r="A56" i="51"/>
  <c r="A55" i="51"/>
  <c r="A54" i="51"/>
  <c r="A53" i="51"/>
  <c r="A52" i="51"/>
  <c r="R66" i="51"/>
  <c r="Q66" i="51"/>
  <c r="P66" i="51"/>
  <c r="O66" i="51"/>
  <c r="S66" i="51" s="1"/>
  <c r="S65" i="51"/>
  <c r="R65" i="51"/>
  <c r="Q65" i="51"/>
  <c r="P65" i="51"/>
  <c r="O65" i="51"/>
  <c r="R64" i="51"/>
  <c r="Q64" i="51"/>
  <c r="P64" i="51"/>
  <c r="O64" i="51"/>
  <c r="S64" i="51"/>
  <c r="R63" i="51"/>
  <c r="Q63" i="51"/>
  <c r="P63" i="51"/>
  <c r="O63" i="51"/>
  <c r="S63" i="51" s="1"/>
  <c r="R62" i="51"/>
  <c r="Q62" i="51"/>
  <c r="P62" i="51"/>
  <c r="O62" i="51"/>
  <c r="R61" i="51"/>
  <c r="Q61" i="51"/>
  <c r="P61" i="51"/>
  <c r="O61" i="51"/>
  <c r="S61" i="51" s="1"/>
  <c r="R60" i="51"/>
  <c r="Q60" i="51"/>
  <c r="P60" i="51"/>
  <c r="O60" i="51"/>
  <c r="R59" i="51"/>
  <c r="Q59" i="51"/>
  <c r="P59" i="51"/>
  <c r="O59" i="51"/>
  <c r="S59" i="51" s="1"/>
  <c r="R58" i="51"/>
  <c r="Q58" i="51"/>
  <c r="P58" i="51"/>
  <c r="O58" i="51"/>
  <c r="R57" i="51"/>
  <c r="Q57" i="51"/>
  <c r="P57" i="51"/>
  <c r="S57" i="51" s="1"/>
  <c r="O57" i="51"/>
  <c r="R56" i="51"/>
  <c r="Q56" i="51"/>
  <c r="P56" i="51"/>
  <c r="O56" i="51"/>
  <c r="R55" i="51"/>
  <c r="Q55" i="51"/>
  <c r="P55" i="51"/>
  <c r="O55" i="51"/>
  <c r="S55" i="51" s="1"/>
  <c r="R54" i="51"/>
  <c r="Q54" i="51"/>
  <c r="P54" i="51"/>
  <c r="S54" i="51"/>
  <c r="O54" i="51"/>
  <c r="R53" i="51"/>
  <c r="Q53" i="51"/>
  <c r="P53" i="51"/>
  <c r="O53" i="51"/>
  <c r="S53" i="51" s="1"/>
  <c r="R52" i="51"/>
  <c r="Q52" i="51"/>
  <c r="P52" i="51"/>
  <c r="S52" i="51" s="1"/>
  <c r="O52" i="51"/>
  <c r="A66" i="28"/>
  <c r="A65" i="28"/>
  <c r="B64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R66" i="28"/>
  <c r="Q66" i="28"/>
  <c r="P66" i="28"/>
  <c r="O66" i="28"/>
  <c r="R65" i="28"/>
  <c r="Q65" i="28"/>
  <c r="P65" i="28"/>
  <c r="O65" i="28"/>
  <c r="S65" i="28" s="1"/>
  <c r="R64" i="28"/>
  <c r="Q64" i="28"/>
  <c r="P64" i="28"/>
  <c r="O64" i="28"/>
  <c r="S64" i="28" s="1"/>
  <c r="R63" i="28"/>
  <c r="Q63" i="28"/>
  <c r="P63" i="28"/>
  <c r="O63" i="28"/>
  <c r="S63" i="28" s="1"/>
  <c r="R62" i="28"/>
  <c r="Q62" i="28"/>
  <c r="P62" i="28"/>
  <c r="O62" i="28"/>
  <c r="R61" i="28"/>
  <c r="Q61" i="28"/>
  <c r="Q71" i="28" s="1"/>
  <c r="P61" i="28"/>
  <c r="O61" i="28"/>
  <c r="R60" i="28"/>
  <c r="Q60" i="28"/>
  <c r="P60" i="28"/>
  <c r="S60" i="28" s="1"/>
  <c r="O60" i="28"/>
  <c r="R59" i="28"/>
  <c r="Q59" i="28"/>
  <c r="P59" i="28"/>
  <c r="P71" i="28" s="1"/>
  <c r="O59" i="28"/>
  <c r="S59" i="28"/>
  <c r="R58" i="28"/>
  <c r="Q58" i="28"/>
  <c r="P58" i="28"/>
  <c r="O58" i="28"/>
  <c r="S58" i="28" s="1"/>
  <c r="R57" i="28"/>
  <c r="Q57" i="28"/>
  <c r="P57" i="28"/>
  <c r="O57" i="28"/>
  <c r="S57" i="28" s="1"/>
  <c r="R56" i="28"/>
  <c r="Q56" i="28"/>
  <c r="P56" i="28"/>
  <c r="O56" i="28"/>
  <c r="S56" i="28" s="1"/>
  <c r="R55" i="28"/>
  <c r="Q55" i="28"/>
  <c r="P55" i="28"/>
  <c r="O55" i="28"/>
  <c r="S55" i="28" s="1"/>
  <c r="R54" i="28"/>
  <c r="Q54" i="28"/>
  <c r="P54" i="28"/>
  <c r="S54" i="28"/>
  <c r="O54" i="28"/>
  <c r="R53" i="28"/>
  <c r="Q53" i="28"/>
  <c r="P53" i="28"/>
  <c r="O53" i="28"/>
  <c r="S52" i="28"/>
  <c r="R52" i="28"/>
  <c r="Q52" i="28"/>
  <c r="P52" i="28"/>
  <c r="O52" i="28"/>
  <c r="A66" i="26"/>
  <c r="A65" i="26"/>
  <c r="B64" i="26"/>
  <c r="A64" i="26"/>
  <c r="A63" i="26"/>
  <c r="A62" i="26"/>
  <c r="A61" i="26"/>
  <c r="A60" i="26"/>
  <c r="A59" i="26"/>
  <c r="B58" i="26"/>
  <c r="A58" i="26"/>
  <c r="A57" i="26"/>
  <c r="A56" i="26"/>
  <c r="A55" i="26"/>
  <c r="B54" i="26"/>
  <c r="A54" i="26"/>
  <c r="A53" i="26"/>
  <c r="A52" i="26"/>
  <c r="R66" i="26"/>
  <c r="Q66" i="26"/>
  <c r="P66" i="26"/>
  <c r="O66" i="26"/>
  <c r="S66" i="26" s="1"/>
  <c r="R65" i="26"/>
  <c r="Q65" i="26"/>
  <c r="P65" i="26"/>
  <c r="O65" i="26"/>
  <c r="S65" i="26" s="1"/>
  <c r="R64" i="26"/>
  <c r="Q64" i="26"/>
  <c r="P64" i="26"/>
  <c r="O64" i="26"/>
  <c r="S64" i="26" s="1"/>
  <c r="R63" i="26"/>
  <c r="R71" i="26" s="1"/>
  <c r="Q63" i="26"/>
  <c r="P63" i="26"/>
  <c r="O63" i="26"/>
  <c r="R62" i="26"/>
  <c r="Q62" i="26"/>
  <c r="P62" i="26"/>
  <c r="O62" i="26"/>
  <c r="S62" i="26" s="1"/>
  <c r="R61" i="26"/>
  <c r="Q61" i="26"/>
  <c r="P61" i="26"/>
  <c r="O61" i="26"/>
  <c r="S61" i="26" s="1"/>
  <c r="R60" i="26"/>
  <c r="Q60" i="26"/>
  <c r="P60" i="26"/>
  <c r="O60" i="26"/>
  <c r="R59" i="26"/>
  <c r="Q59" i="26"/>
  <c r="P59" i="26"/>
  <c r="O59" i="26"/>
  <c r="S59" i="26"/>
  <c r="R58" i="26"/>
  <c r="Q58" i="26"/>
  <c r="P58" i="26"/>
  <c r="O58" i="26"/>
  <c r="S58" i="26" s="1"/>
  <c r="R57" i="26"/>
  <c r="Q57" i="26"/>
  <c r="P57" i="26"/>
  <c r="O57" i="26"/>
  <c r="R56" i="26"/>
  <c r="Q56" i="26"/>
  <c r="P56" i="26"/>
  <c r="S56" i="26" s="1"/>
  <c r="O56" i="26"/>
  <c r="R55" i="26"/>
  <c r="Q55" i="26"/>
  <c r="P55" i="26"/>
  <c r="O55" i="26"/>
  <c r="R54" i="26"/>
  <c r="Q54" i="26"/>
  <c r="P54" i="26"/>
  <c r="S54" i="26"/>
  <c r="O54" i="26"/>
  <c r="R53" i="26"/>
  <c r="Q53" i="26"/>
  <c r="P53" i="26"/>
  <c r="O53" i="26"/>
  <c r="S53" i="26" s="1"/>
  <c r="R52" i="26"/>
  <c r="Q52" i="26"/>
  <c r="P52" i="26"/>
  <c r="O52" i="26"/>
  <c r="S52" i="26"/>
  <c r="A66" i="1"/>
  <c r="A65" i="1"/>
  <c r="A64" i="1"/>
  <c r="A63" i="1"/>
  <c r="A62" i="1"/>
  <c r="A61" i="1"/>
  <c r="A60" i="1"/>
  <c r="A59" i="1"/>
  <c r="A58" i="1"/>
  <c r="B57" i="1"/>
  <c r="A57" i="1"/>
  <c r="A56" i="1"/>
  <c r="A55" i="1"/>
  <c r="A54" i="1"/>
  <c r="A53" i="1"/>
  <c r="A52" i="1"/>
  <c r="R66" i="1"/>
  <c r="Q66" i="1"/>
  <c r="P66" i="1"/>
  <c r="O66" i="1"/>
  <c r="S66" i="1"/>
  <c r="R65" i="1"/>
  <c r="Q65" i="1"/>
  <c r="P65" i="1"/>
  <c r="O65" i="1"/>
  <c r="R64" i="1"/>
  <c r="Q64" i="1"/>
  <c r="P64" i="1"/>
  <c r="O64" i="1"/>
  <c r="S64" i="1" s="1"/>
  <c r="R63" i="1"/>
  <c r="Q63" i="1"/>
  <c r="P63" i="1"/>
  <c r="O63" i="1"/>
  <c r="S63" i="1" s="1"/>
  <c r="S62" i="1"/>
  <c r="R62" i="1"/>
  <c r="Q62" i="1"/>
  <c r="P62" i="1"/>
  <c r="O62" i="1"/>
  <c r="R61" i="1"/>
  <c r="Q61" i="1"/>
  <c r="P61" i="1"/>
  <c r="O61" i="1"/>
  <c r="S61" i="1"/>
  <c r="R60" i="1"/>
  <c r="Q60" i="1"/>
  <c r="P60" i="1"/>
  <c r="S60" i="1" s="1"/>
  <c r="O60" i="1"/>
  <c r="R59" i="1"/>
  <c r="Q59" i="1"/>
  <c r="P59" i="1"/>
  <c r="O59" i="1"/>
  <c r="R58" i="1"/>
  <c r="Q58" i="1"/>
  <c r="P58" i="1"/>
  <c r="O58" i="1"/>
  <c r="S58" i="1"/>
  <c r="R57" i="1"/>
  <c r="R71" i="1" s="1"/>
  <c r="Q57" i="1"/>
  <c r="P57" i="1"/>
  <c r="O57" i="1"/>
  <c r="S57" i="1" s="1"/>
  <c r="R56" i="1"/>
  <c r="Q56" i="1"/>
  <c r="P56" i="1"/>
  <c r="O56" i="1"/>
  <c r="R55" i="1"/>
  <c r="Q55" i="1"/>
  <c r="P55" i="1"/>
  <c r="S55" i="1" s="1"/>
  <c r="O55" i="1"/>
  <c r="R54" i="1"/>
  <c r="Q54" i="1"/>
  <c r="P54" i="1"/>
  <c r="O54" i="1"/>
  <c r="R53" i="1"/>
  <c r="Q53" i="1"/>
  <c r="P53" i="1"/>
  <c r="O53" i="1"/>
  <c r="S53" i="1" s="1"/>
  <c r="R52" i="1"/>
  <c r="Q52" i="1"/>
  <c r="P52" i="1"/>
  <c r="O52" i="1"/>
  <c r="A66" i="22"/>
  <c r="A65" i="22"/>
  <c r="A64" i="22"/>
  <c r="A63" i="22"/>
  <c r="A62" i="22"/>
  <c r="A61" i="22"/>
  <c r="A60" i="22"/>
  <c r="B59" i="22"/>
  <c r="A59" i="22"/>
  <c r="A58" i="22"/>
  <c r="A57" i="22"/>
  <c r="A56" i="22"/>
  <c r="A55" i="22"/>
  <c r="A54" i="22"/>
  <c r="A53" i="22"/>
  <c r="A52" i="22"/>
  <c r="R66" i="22"/>
  <c r="Q66" i="22"/>
  <c r="P66" i="22"/>
  <c r="O66" i="22"/>
  <c r="S66" i="22"/>
  <c r="R65" i="22"/>
  <c r="Q65" i="22"/>
  <c r="P65" i="22"/>
  <c r="O65" i="22"/>
  <c r="R64" i="22"/>
  <c r="Q64" i="22"/>
  <c r="P64" i="22"/>
  <c r="O64" i="22"/>
  <c r="S64" i="22" s="1"/>
  <c r="R63" i="22"/>
  <c r="Q63" i="22"/>
  <c r="P63" i="22"/>
  <c r="S63" i="22" s="1"/>
  <c r="O63" i="22"/>
  <c r="R62" i="22"/>
  <c r="Q62" i="22"/>
  <c r="P62" i="22"/>
  <c r="O62" i="22"/>
  <c r="R61" i="22"/>
  <c r="Q61" i="22"/>
  <c r="P61" i="22"/>
  <c r="O61" i="22"/>
  <c r="S61" i="22" s="1"/>
  <c r="R60" i="22"/>
  <c r="Q60" i="22"/>
  <c r="P60" i="22"/>
  <c r="S60" i="22" s="1"/>
  <c r="O60" i="22"/>
  <c r="R59" i="22"/>
  <c r="Q59" i="22"/>
  <c r="P59" i="22"/>
  <c r="O59" i="22"/>
  <c r="R58" i="22"/>
  <c r="Q58" i="22"/>
  <c r="P58" i="22"/>
  <c r="O58" i="22"/>
  <c r="S58" i="22"/>
  <c r="R57" i="22"/>
  <c r="Q57" i="22"/>
  <c r="P57" i="22"/>
  <c r="S57" i="22" s="1"/>
  <c r="O57" i="22"/>
  <c r="R56" i="22"/>
  <c r="Q56" i="22"/>
  <c r="P56" i="22"/>
  <c r="O56" i="22"/>
  <c r="R55" i="22"/>
  <c r="Q55" i="22"/>
  <c r="P55" i="22"/>
  <c r="S55" i="22" s="1"/>
  <c r="O55" i="22"/>
  <c r="R54" i="22"/>
  <c r="Q54" i="22"/>
  <c r="P54" i="22"/>
  <c r="O54" i="22"/>
  <c r="R53" i="22"/>
  <c r="Q53" i="22"/>
  <c r="P53" i="22"/>
  <c r="O53" i="22"/>
  <c r="R52" i="22"/>
  <c r="Q52" i="22"/>
  <c r="P52" i="22"/>
  <c r="O52" i="22"/>
  <c r="S52" i="22" s="1"/>
  <c r="B36" i="45"/>
  <c r="B60" i="45"/>
  <c r="R51" i="47"/>
  <c r="R51" i="45"/>
  <c r="R51" i="37"/>
  <c r="R51" i="35"/>
  <c r="R51" i="48"/>
  <c r="R71" i="48" s="1"/>
  <c r="R51" i="49"/>
  <c r="R51" i="32"/>
  <c r="R51" i="34"/>
  <c r="R51" i="27"/>
  <c r="R51" i="36"/>
  <c r="R71" i="36" s="1"/>
  <c r="R51" i="51"/>
  <c r="R51" i="28"/>
  <c r="R51" i="30"/>
  <c r="R51" i="26"/>
  <c r="R51" i="1"/>
  <c r="R49" i="47"/>
  <c r="R49" i="45"/>
  <c r="R49" i="37"/>
  <c r="R49" i="35"/>
  <c r="R49" i="48"/>
  <c r="R49" i="49"/>
  <c r="R49" i="32"/>
  <c r="R49" i="34"/>
  <c r="R49" i="27"/>
  <c r="R49" i="36"/>
  <c r="R49" i="51"/>
  <c r="R49" i="28"/>
  <c r="R49" i="30"/>
  <c r="R49" i="26"/>
  <c r="R49" i="1"/>
  <c r="R49" i="22"/>
  <c r="O70" i="47"/>
  <c r="Q70" i="47"/>
  <c r="B45" i="32"/>
  <c r="B70" i="32" s="1"/>
  <c r="O69" i="32"/>
  <c r="Q69" i="32"/>
  <c r="O69" i="34"/>
  <c r="Q69" i="34"/>
  <c r="O69" i="27"/>
  <c r="Q69" i="27"/>
  <c r="B35" i="27"/>
  <c r="B59" i="27"/>
  <c r="B31" i="27"/>
  <c r="B55" i="27" s="1"/>
  <c r="O69" i="28"/>
  <c r="Q69" i="28"/>
  <c r="Q70" i="35"/>
  <c r="P70" i="35"/>
  <c r="O70" i="35"/>
  <c r="Q69" i="35"/>
  <c r="P69" i="35"/>
  <c r="O69" i="35"/>
  <c r="Q70" i="32"/>
  <c r="P70" i="32"/>
  <c r="O70" i="32"/>
  <c r="S70" i="32" s="1"/>
  <c r="P69" i="32"/>
  <c r="Q70" i="1"/>
  <c r="P70" i="1"/>
  <c r="O70" i="1"/>
  <c r="Q69" i="1"/>
  <c r="P69" i="1"/>
  <c r="O69" i="1"/>
  <c r="Q70" i="22"/>
  <c r="P70" i="22"/>
  <c r="O70" i="22"/>
  <c r="Q69" i="22"/>
  <c r="P69" i="22"/>
  <c r="O69" i="22"/>
  <c r="B45" i="47"/>
  <c r="B70" i="47" s="1"/>
  <c r="O69" i="47"/>
  <c r="Q69" i="47"/>
  <c r="O70" i="37"/>
  <c r="S70" i="37" s="1"/>
  <c r="Q70" i="37"/>
  <c r="B45" i="37"/>
  <c r="B70" i="37"/>
  <c r="O69" i="37"/>
  <c r="Q69" i="37"/>
  <c r="B45" i="1"/>
  <c r="B70" i="1" s="1"/>
  <c r="B45" i="26"/>
  <c r="B70" i="26" s="1"/>
  <c r="B45" i="30"/>
  <c r="B70" i="30" s="1"/>
  <c r="B45" i="28"/>
  <c r="B70" i="28" s="1"/>
  <c r="B45" i="51"/>
  <c r="B70" i="51" s="1"/>
  <c r="B45" i="36"/>
  <c r="B70" i="36"/>
  <c r="B45" i="27"/>
  <c r="B45" i="34"/>
  <c r="B70" i="34"/>
  <c r="B45" i="49"/>
  <c r="B70" i="49"/>
  <c r="B45" i="48"/>
  <c r="B70" i="48"/>
  <c r="B45" i="52"/>
  <c r="B70" i="52"/>
  <c r="B45" i="35"/>
  <c r="B70" i="35"/>
  <c r="B45" i="45"/>
  <c r="B70" i="45" s="1"/>
  <c r="B45" i="22"/>
  <c r="B70" i="22"/>
  <c r="Q70" i="26"/>
  <c r="O70" i="26"/>
  <c r="P70" i="26"/>
  <c r="Q70" i="30"/>
  <c r="O70" i="30"/>
  <c r="P70" i="30"/>
  <c r="Q70" i="28"/>
  <c r="O70" i="28"/>
  <c r="S70" i="28" s="1"/>
  <c r="P70" i="28"/>
  <c r="Q70" i="51"/>
  <c r="O70" i="51"/>
  <c r="P70" i="51"/>
  <c r="Q70" i="36"/>
  <c r="O70" i="36"/>
  <c r="P70" i="36"/>
  <c r="Q70" i="27"/>
  <c r="O70" i="27"/>
  <c r="P70" i="27"/>
  <c r="Q70" i="34"/>
  <c r="O70" i="34"/>
  <c r="P70" i="34"/>
  <c r="Q70" i="49"/>
  <c r="O70" i="49"/>
  <c r="P70" i="49"/>
  <c r="Q70" i="48"/>
  <c r="O70" i="48"/>
  <c r="P70" i="48"/>
  <c r="Q70" i="52"/>
  <c r="O70" i="52"/>
  <c r="P70" i="52"/>
  <c r="P70" i="37"/>
  <c r="Q70" i="45"/>
  <c r="O70" i="45"/>
  <c r="S70" i="45" s="1"/>
  <c r="P70" i="45"/>
  <c r="P70" i="47"/>
  <c r="B70" i="27"/>
  <c r="C22" i="47"/>
  <c r="C23" i="47"/>
  <c r="D22" i="47"/>
  <c r="D23" i="47"/>
  <c r="E22" i="47"/>
  <c r="E23" i="47" s="1"/>
  <c r="F22" i="47"/>
  <c r="F23" i="47" s="1"/>
  <c r="J23" i="47" s="1"/>
  <c r="N23" i="47" s="1"/>
  <c r="R23" i="47" s="1"/>
  <c r="F47" i="47" s="1"/>
  <c r="J47" i="47" s="1"/>
  <c r="G22" i="47"/>
  <c r="H22" i="47"/>
  <c r="H23" i="47" s="1"/>
  <c r="I22" i="47"/>
  <c r="J22" i="47"/>
  <c r="K22" i="47"/>
  <c r="L22" i="47"/>
  <c r="M22" i="47"/>
  <c r="N22" i="47"/>
  <c r="O22" i="47"/>
  <c r="P22" i="47"/>
  <c r="Q22" i="47"/>
  <c r="R22" i="47"/>
  <c r="A27" i="47"/>
  <c r="B27" i="47"/>
  <c r="B51" i="47" s="1"/>
  <c r="A28" i="47"/>
  <c r="B28" i="47"/>
  <c r="B52" i="47" s="1"/>
  <c r="A29" i="47"/>
  <c r="B29" i="47"/>
  <c r="B53" i="47"/>
  <c r="A30" i="47"/>
  <c r="B30" i="47"/>
  <c r="B54" i="47" s="1"/>
  <c r="A31" i="47"/>
  <c r="B31" i="47"/>
  <c r="B55" i="47"/>
  <c r="A32" i="47"/>
  <c r="B32" i="47"/>
  <c r="B56" i="47"/>
  <c r="A33" i="47"/>
  <c r="B33" i="47"/>
  <c r="B57" i="47" s="1"/>
  <c r="A34" i="47"/>
  <c r="B34" i="47"/>
  <c r="B58" i="47"/>
  <c r="A35" i="47"/>
  <c r="B35" i="47"/>
  <c r="B59" i="47"/>
  <c r="A36" i="47"/>
  <c r="B36" i="47"/>
  <c r="B60" i="47"/>
  <c r="A37" i="47"/>
  <c r="B37" i="47"/>
  <c r="B61" i="47" s="1"/>
  <c r="A38" i="47"/>
  <c r="B38" i="47"/>
  <c r="B62" i="47" s="1"/>
  <c r="A39" i="47"/>
  <c r="B39" i="47"/>
  <c r="B63" i="47"/>
  <c r="A40" i="47"/>
  <c r="B40" i="47"/>
  <c r="B64" i="47"/>
  <c r="A41" i="47"/>
  <c r="B41" i="47"/>
  <c r="B65" i="47" s="1"/>
  <c r="A42" i="47"/>
  <c r="B42" i="47"/>
  <c r="B66" i="47"/>
  <c r="B43" i="47"/>
  <c r="B68" i="47" s="1"/>
  <c r="B44" i="47"/>
  <c r="B69" i="47"/>
  <c r="C46" i="47"/>
  <c r="D46" i="47"/>
  <c r="E46" i="47"/>
  <c r="F46" i="47"/>
  <c r="G46" i="47"/>
  <c r="H46" i="47"/>
  <c r="I46" i="47"/>
  <c r="J46" i="47"/>
  <c r="K46" i="47"/>
  <c r="L46" i="47"/>
  <c r="M46" i="47"/>
  <c r="N46" i="47"/>
  <c r="O46" i="47"/>
  <c r="P46" i="47"/>
  <c r="Q46" i="47"/>
  <c r="R46" i="47"/>
  <c r="A51" i="47"/>
  <c r="O51" i="47"/>
  <c r="P51" i="47"/>
  <c r="Q51" i="47"/>
  <c r="O68" i="47"/>
  <c r="P68" i="47"/>
  <c r="Q68" i="47"/>
  <c r="P69" i="47"/>
  <c r="C71" i="47"/>
  <c r="D71" i="47"/>
  <c r="E71" i="47"/>
  <c r="F71" i="47"/>
  <c r="G71" i="47"/>
  <c r="H71" i="47"/>
  <c r="I71" i="47"/>
  <c r="J71" i="47"/>
  <c r="K71" i="47"/>
  <c r="L71" i="47"/>
  <c r="M71" i="47"/>
  <c r="N71" i="47"/>
  <c r="N72" i="47"/>
  <c r="Q73" i="47"/>
  <c r="C22" i="45"/>
  <c r="D22" i="45"/>
  <c r="D23" i="45"/>
  <c r="E22" i="45"/>
  <c r="E23" i="45"/>
  <c r="F22" i="45"/>
  <c r="F23" i="45" s="1"/>
  <c r="J23" i="45" s="1"/>
  <c r="G22" i="45"/>
  <c r="H22" i="45"/>
  <c r="I22" i="45"/>
  <c r="J22" i="45"/>
  <c r="K22" i="45"/>
  <c r="L22" i="45"/>
  <c r="M22" i="45"/>
  <c r="N22" i="45"/>
  <c r="N23" i="45" s="1"/>
  <c r="R23" i="45" s="1"/>
  <c r="O22" i="45"/>
  <c r="P22" i="45"/>
  <c r="Q22" i="45"/>
  <c r="R22" i="45"/>
  <c r="C23" i="45"/>
  <c r="G23" i="45" s="1"/>
  <c r="A27" i="45"/>
  <c r="B27" i="45"/>
  <c r="B51" i="45" s="1"/>
  <c r="A28" i="45"/>
  <c r="B28" i="45"/>
  <c r="B52" i="45"/>
  <c r="A29" i="45"/>
  <c r="B29" i="45"/>
  <c r="B53" i="45" s="1"/>
  <c r="A30" i="45"/>
  <c r="B30" i="45"/>
  <c r="B54" i="45"/>
  <c r="A31" i="45"/>
  <c r="B31" i="45"/>
  <c r="B55" i="45" s="1"/>
  <c r="A32" i="45"/>
  <c r="B32" i="45"/>
  <c r="B56" i="45" s="1"/>
  <c r="A33" i="45"/>
  <c r="B33" i="45"/>
  <c r="B57" i="45"/>
  <c r="A34" i="45"/>
  <c r="B34" i="45"/>
  <c r="B58" i="45"/>
  <c r="A35" i="45"/>
  <c r="B35" i="45"/>
  <c r="B59" i="45"/>
  <c r="A36" i="45"/>
  <c r="A37" i="45"/>
  <c r="B37" i="45"/>
  <c r="B61" i="45"/>
  <c r="A38" i="45"/>
  <c r="B38" i="45"/>
  <c r="B62" i="45"/>
  <c r="A39" i="45"/>
  <c r="B39" i="45"/>
  <c r="B63" i="45"/>
  <c r="A40" i="45"/>
  <c r="B40" i="45"/>
  <c r="B64" i="45" s="1"/>
  <c r="A41" i="45"/>
  <c r="B41" i="45"/>
  <c r="B65" i="45"/>
  <c r="A42" i="45"/>
  <c r="B42" i="45"/>
  <c r="B66" i="45"/>
  <c r="B43" i="45"/>
  <c r="B68" i="45"/>
  <c r="B44" i="45"/>
  <c r="B69" i="45" s="1"/>
  <c r="C46" i="45"/>
  <c r="D46" i="45"/>
  <c r="E46" i="45"/>
  <c r="F46" i="45"/>
  <c r="G46" i="45"/>
  <c r="H46" i="45"/>
  <c r="I46" i="45"/>
  <c r="J46" i="45"/>
  <c r="K46" i="45"/>
  <c r="L46" i="45"/>
  <c r="M46" i="45"/>
  <c r="N46" i="45"/>
  <c r="O46" i="45"/>
  <c r="P46" i="45"/>
  <c r="Q46" i="45"/>
  <c r="R46" i="45"/>
  <c r="A51" i="45"/>
  <c r="O51" i="45"/>
  <c r="O71" i="45" s="1"/>
  <c r="P51" i="45"/>
  <c r="Q51" i="45"/>
  <c r="Q71" i="45" s="1"/>
  <c r="O68" i="45"/>
  <c r="P68" i="45"/>
  <c r="Q68" i="45"/>
  <c r="O69" i="45"/>
  <c r="P69" i="45"/>
  <c r="Q69" i="45"/>
  <c r="C71" i="45"/>
  <c r="D71" i="45"/>
  <c r="E71" i="45"/>
  <c r="F71" i="45"/>
  <c r="G71" i="45"/>
  <c r="H71" i="45"/>
  <c r="I71" i="45"/>
  <c r="J71" i="45"/>
  <c r="K71" i="45"/>
  <c r="L71" i="45"/>
  <c r="M71" i="45"/>
  <c r="N71" i="45"/>
  <c r="N72" i="45"/>
  <c r="Q73" i="45"/>
  <c r="C22" i="37"/>
  <c r="C23" i="37" s="1"/>
  <c r="D22" i="37"/>
  <c r="D23" i="37" s="1"/>
  <c r="H23" i="37" s="1"/>
  <c r="L23" i="37" s="1"/>
  <c r="P23" i="37" s="1"/>
  <c r="E22" i="37"/>
  <c r="E23" i="37" s="1"/>
  <c r="I23" i="37" s="1"/>
  <c r="F22" i="37"/>
  <c r="F23" i="37"/>
  <c r="J23" i="37" s="1"/>
  <c r="N23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A27" i="37"/>
  <c r="B27" i="37"/>
  <c r="B51" i="37"/>
  <c r="A28" i="37"/>
  <c r="B28" i="37"/>
  <c r="B52" i="37"/>
  <c r="A29" i="37"/>
  <c r="B29" i="37"/>
  <c r="B53" i="37" s="1"/>
  <c r="A30" i="37"/>
  <c r="B30" i="37"/>
  <c r="B54" i="37" s="1"/>
  <c r="A31" i="37"/>
  <c r="B31" i="37"/>
  <c r="B55" i="37"/>
  <c r="A32" i="37"/>
  <c r="B32" i="37"/>
  <c r="B56" i="37"/>
  <c r="A33" i="37"/>
  <c r="B33" i="37"/>
  <c r="B57" i="37" s="1"/>
  <c r="A34" i="37"/>
  <c r="B34" i="37"/>
  <c r="B58" i="37" s="1"/>
  <c r="A35" i="37"/>
  <c r="B35" i="37"/>
  <c r="B59" i="37"/>
  <c r="A36" i="37"/>
  <c r="B36" i="37"/>
  <c r="B60" i="37"/>
  <c r="A37" i="37"/>
  <c r="B37" i="37"/>
  <c r="B61" i="37" s="1"/>
  <c r="A38" i="37"/>
  <c r="B38" i="37"/>
  <c r="B62" i="37" s="1"/>
  <c r="A39" i="37"/>
  <c r="B39" i="37"/>
  <c r="B63" i="37"/>
  <c r="A40" i="37"/>
  <c r="B40" i="37"/>
  <c r="B64" i="37"/>
  <c r="A41" i="37"/>
  <c r="B41" i="37"/>
  <c r="B65" i="37" s="1"/>
  <c r="A42" i="37"/>
  <c r="B42" i="37"/>
  <c r="B66" i="37" s="1"/>
  <c r="B43" i="37"/>
  <c r="B68" i="37" s="1"/>
  <c r="B44" i="37"/>
  <c r="B69" i="37" s="1"/>
  <c r="C46" i="37"/>
  <c r="D46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A51" i="37"/>
  <c r="O51" i="37"/>
  <c r="P51" i="37"/>
  <c r="Q51" i="37"/>
  <c r="O68" i="37"/>
  <c r="P68" i="37"/>
  <c r="Q68" i="37"/>
  <c r="P69" i="37"/>
  <c r="C71" i="37"/>
  <c r="D71" i="37"/>
  <c r="E71" i="37"/>
  <c r="F71" i="37"/>
  <c r="G71" i="37"/>
  <c r="H71" i="37"/>
  <c r="I71" i="37"/>
  <c r="J71" i="37"/>
  <c r="K71" i="37"/>
  <c r="L71" i="37"/>
  <c r="M71" i="37"/>
  <c r="N71" i="37"/>
  <c r="N72" i="37"/>
  <c r="Q73" i="37"/>
  <c r="C22" i="35"/>
  <c r="C23" i="35"/>
  <c r="G23" i="35" s="1"/>
  <c r="K23" i="35" s="1"/>
  <c r="O23" i="35" s="1"/>
  <c r="D22" i="35"/>
  <c r="D23" i="35"/>
  <c r="E22" i="35"/>
  <c r="E23" i="35" s="1"/>
  <c r="F22" i="35"/>
  <c r="F23" i="35" s="1"/>
  <c r="G22" i="35"/>
  <c r="H22" i="35"/>
  <c r="I22" i="35"/>
  <c r="J22" i="35"/>
  <c r="K22" i="35"/>
  <c r="L22" i="35"/>
  <c r="M22" i="35"/>
  <c r="N22" i="35"/>
  <c r="O22" i="35"/>
  <c r="P22" i="35"/>
  <c r="Q22" i="35"/>
  <c r="R22" i="35"/>
  <c r="A27" i="35"/>
  <c r="B27" i="35"/>
  <c r="B51" i="35"/>
  <c r="A28" i="35"/>
  <c r="B28" i="35"/>
  <c r="B52" i="35"/>
  <c r="A29" i="35"/>
  <c r="B29" i="35"/>
  <c r="B53" i="35"/>
  <c r="A30" i="35"/>
  <c r="B30" i="35"/>
  <c r="B54" i="35" s="1"/>
  <c r="A31" i="35"/>
  <c r="B31" i="35"/>
  <c r="B55" i="35"/>
  <c r="A32" i="35"/>
  <c r="B32" i="35"/>
  <c r="B56" i="35" s="1"/>
  <c r="A33" i="35"/>
  <c r="B33" i="35"/>
  <c r="B57" i="35"/>
  <c r="A34" i="35"/>
  <c r="B34" i="35"/>
  <c r="B58" i="35" s="1"/>
  <c r="A35" i="35"/>
  <c r="B35" i="35"/>
  <c r="B59" i="35" s="1"/>
  <c r="A36" i="35"/>
  <c r="B36" i="35"/>
  <c r="B60" i="35" s="1"/>
  <c r="A37" i="35"/>
  <c r="B37" i="35"/>
  <c r="B61" i="35"/>
  <c r="A38" i="35"/>
  <c r="B38" i="35"/>
  <c r="B62" i="35" s="1"/>
  <c r="A39" i="35"/>
  <c r="B39" i="35"/>
  <c r="B63" i="35"/>
  <c r="A40" i="35"/>
  <c r="B40" i="35"/>
  <c r="B64" i="35"/>
  <c r="A41" i="35"/>
  <c r="B41" i="35"/>
  <c r="B65" i="35" s="1"/>
  <c r="A42" i="35"/>
  <c r="B42" i="35"/>
  <c r="B66" i="35" s="1"/>
  <c r="B43" i="35"/>
  <c r="B68" i="35" s="1"/>
  <c r="B44" i="35"/>
  <c r="B69" i="35" s="1"/>
  <c r="C46" i="35"/>
  <c r="D46" i="35"/>
  <c r="E46" i="35"/>
  <c r="F46" i="35"/>
  <c r="G46" i="35"/>
  <c r="H46" i="35"/>
  <c r="I46" i="35"/>
  <c r="J46" i="35"/>
  <c r="K46" i="35"/>
  <c r="L46" i="35"/>
  <c r="M46" i="35"/>
  <c r="N46" i="35"/>
  <c r="O46" i="35"/>
  <c r="P46" i="35"/>
  <c r="Q46" i="35"/>
  <c r="R46" i="35"/>
  <c r="A51" i="35"/>
  <c r="O51" i="35"/>
  <c r="P51" i="35"/>
  <c r="Q51" i="35"/>
  <c r="O68" i="35"/>
  <c r="P68" i="35"/>
  <c r="Q68" i="35"/>
  <c r="C71" i="35"/>
  <c r="D71" i="35"/>
  <c r="E71" i="35"/>
  <c r="F71" i="35"/>
  <c r="G71" i="35"/>
  <c r="H71" i="35"/>
  <c r="I71" i="35"/>
  <c r="J71" i="35"/>
  <c r="K71" i="35"/>
  <c r="L71" i="35"/>
  <c r="M71" i="35"/>
  <c r="N71" i="35"/>
  <c r="N72" i="35" s="1"/>
  <c r="Q73" i="35"/>
  <c r="C22" i="52"/>
  <c r="C23" i="52"/>
  <c r="G23" i="52" s="1"/>
  <c r="D22" i="52"/>
  <c r="D23" i="52" s="1"/>
  <c r="E22" i="52"/>
  <c r="E23" i="52"/>
  <c r="F22" i="52"/>
  <c r="F23" i="52"/>
  <c r="G22" i="52"/>
  <c r="H22" i="52"/>
  <c r="I22" i="52"/>
  <c r="J22" i="52"/>
  <c r="K22" i="52"/>
  <c r="L22" i="52"/>
  <c r="M22" i="52"/>
  <c r="M23" i="52" s="1"/>
  <c r="Q23" i="52" s="1"/>
  <c r="E47" i="52" s="1"/>
  <c r="N22" i="52"/>
  <c r="O22" i="52"/>
  <c r="P22" i="52"/>
  <c r="Q22" i="52"/>
  <c r="R22" i="52"/>
  <c r="A27" i="52"/>
  <c r="B27" i="52"/>
  <c r="B51" i="52" s="1"/>
  <c r="A28" i="52"/>
  <c r="B28" i="52"/>
  <c r="B52" i="52"/>
  <c r="A29" i="52"/>
  <c r="B29" i="52"/>
  <c r="B53" i="52"/>
  <c r="A30" i="52"/>
  <c r="B30" i="52"/>
  <c r="B54" i="52"/>
  <c r="A31" i="52"/>
  <c r="B31" i="52"/>
  <c r="B55" i="52" s="1"/>
  <c r="A32" i="52"/>
  <c r="B32" i="52"/>
  <c r="B56" i="52" s="1"/>
  <c r="A33" i="52"/>
  <c r="B33" i="52"/>
  <c r="B57" i="52" s="1"/>
  <c r="A34" i="52"/>
  <c r="B34" i="52"/>
  <c r="B58" i="52" s="1"/>
  <c r="A35" i="52"/>
  <c r="B35" i="52"/>
  <c r="B59" i="52"/>
  <c r="A36" i="52"/>
  <c r="B36" i="52"/>
  <c r="B60" i="52" s="1"/>
  <c r="A37" i="52"/>
  <c r="B37" i="52"/>
  <c r="B61" i="52" s="1"/>
  <c r="A38" i="52"/>
  <c r="B38" i="52"/>
  <c r="B62" i="52"/>
  <c r="A39" i="52"/>
  <c r="B39" i="52"/>
  <c r="B63" i="52" s="1"/>
  <c r="A40" i="52"/>
  <c r="B40" i="52"/>
  <c r="B64" i="52"/>
  <c r="A41" i="52"/>
  <c r="B41" i="52"/>
  <c r="B65" i="52"/>
  <c r="A42" i="52"/>
  <c r="B42" i="52"/>
  <c r="B66" i="52"/>
  <c r="B43" i="52"/>
  <c r="B68" i="52"/>
  <c r="B44" i="52"/>
  <c r="B69" i="52"/>
  <c r="C46" i="52"/>
  <c r="D46" i="52"/>
  <c r="E46" i="52"/>
  <c r="F46" i="52"/>
  <c r="G46" i="52"/>
  <c r="H46" i="52"/>
  <c r="I46" i="52"/>
  <c r="J46" i="52"/>
  <c r="K46" i="52"/>
  <c r="L46" i="52"/>
  <c r="M46" i="52"/>
  <c r="N46" i="52"/>
  <c r="O46" i="52"/>
  <c r="P46" i="52"/>
  <c r="Q46" i="52"/>
  <c r="R46" i="52"/>
  <c r="R49" i="52"/>
  <c r="A51" i="52"/>
  <c r="O51" i="52"/>
  <c r="P51" i="52"/>
  <c r="P71" i="52" s="1"/>
  <c r="Q51" i="52"/>
  <c r="R51" i="52"/>
  <c r="O68" i="52"/>
  <c r="P68" i="52"/>
  <c r="Q68" i="52"/>
  <c r="O69" i="52"/>
  <c r="P69" i="52"/>
  <c r="Q69" i="52"/>
  <c r="C71" i="52"/>
  <c r="D71" i="52"/>
  <c r="E71" i="52"/>
  <c r="F71" i="52"/>
  <c r="G71" i="52"/>
  <c r="H71" i="52"/>
  <c r="I71" i="52"/>
  <c r="J71" i="52"/>
  <c r="K71" i="52"/>
  <c r="L71" i="52"/>
  <c r="M71" i="52"/>
  <c r="N71" i="52"/>
  <c r="N72" i="52"/>
  <c r="Q73" i="52"/>
  <c r="C22" i="48"/>
  <c r="D22" i="48"/>
  <c r="D23" i="48" s="1"/>
  <c r="H23" i="48" s="1"/>
  <c r="L23" i="48" s="1"/>
  <c r="P23" i="48" s="1"/>
  <c r="E22" i="48"/>
  <c r="E23" i="48" s="1"/>
  <c r="F22" i="48"/>
  <c r="F23" i="48" s="1"/>
  <c r="G22" i="48"/>
  <c r="H22" i="48"/>
  <c r="I22" i="48"/>
  <c r="J22" i="48"/>
  <c r="K22" i="48"/>
  <c r="L22" i="48"/>
  <c r="M22" i="48"/>
  <c r="N22" i="48"/>
  <c r="O22" i="48"/>
  <c r="P22" i="48"/>
  <c r="Q22" i="48"/>
  <c r="R22" i="48"/>
  <c r="C23" i="48"/>
  <c r="G23" i="48" s="1"/>
  <c r="A27" i="48"/>
  <c r="B27" i="48"/>
  <c r="B51" i="48" s="1"/>
  <c r="A28" i="48"/>
  <c r="B28" i="48"/>
  <c r="B52" i="48"/>
  <c r="A29" i="48"/>
  <c r="B29" i="48"/>
  <c r="B53" i="48" s="1"/>
  <c r="A30" i="48"/>
  <c r="B30" i="48"/>
  <c r="A31" i="48"/>
  <c r="B31" i="48"/>
  <c r="B55" i="48"/>
  <c r="A32" i="48"/>
  <c r="B32" i="48"/>
  <c r="B56" i="48"/>
  <c r="A33" i="48"/>
  <c r="B33" i="48"/>
  <c r="B57" i="48"/>
  <c r="A34" i="48"/>
  <c r="B34" i="48"/>
  <c r="B58" i="48" s="1"/>
  <c r="A35" i="48"/>
  <c r="B35" i="48"/>
  <c r="B59" i="48"/>
  <c r="A36" i="48"/>
  <c r="B36" i="48"/>
  <c r="B60" i="48" s="1"/>
  <c r="A37" i="48"/>
  <c r="B37" i="48"/>
  <c r="B61" i="48" s="1"/>
  <c r="A38" i="48"/>
  <c r="B38" i="48"/>
  <c r="B62" i="48"/>
  <c r="A39" i="48"/>
  <c r="B39" i="48"/>
  <c r="B63" i="48"/>
  <c r="A40" i="48"/>
  <c r="B40" i="48"/>
  <c r="B64" i="48" s="1"/>
  <c r="A41" i="48"/>
  <c r="B41" i="48"/>
  <c r="B65" i="48" s="1"/>
  <c r="A42" i="48"/>
  <c r="B42" i="48"/>
  <c r="B66" i="48"/>
  <c r="B43" i="48"/>
  <c r="B44" i="48"/>
  <c r="B69" i="48"/>
  <c r="C46" i="48"/>
  <c r="D46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A51" i="48"/>
  <c r="O51" i="48"/>
  <c r="P51" i="48"/>
  <c r="Q51" i="48"/>
  <c r="B68" i="48"/>
  <c r="O68" i="48"/>
  <c r="P68" i="48"/>
  <c r="Q68" i="48"/>
  <c r="S68" i="48" s="1"/>
  <c r="O69" i="48"/>
  <c r="S69" i="48" s="1"/>
  <c r="P69" i="48"/>
  <c r="Q69" i="48"/>
  <c r="C71" i="48"/>
  <c r="D71" i="48"/>
  <c r="E71" i="48"/>
  <c r="F71" i="48"/>
  <c r="G71" i="48"/>
  <c r="H71" i="48"/>
  <c r="I71" i="48"/>
  <c r="J71" i="48"/>
  <c r="K71" i="48"/>
  <c r="L71" i="48"/>
  <c r="M71" i="48"/>
  <c r="N71" i="48"/>
  <c r="N72" i="48"/>
  <c r="Q73" i="48"/>
  <c r="C22" i="49"/>
  <c r="C23" i="49"/>
  <c r="D22" i="49"/>
  <c r="D23" i="49"/>
  <c r="H23" i="49" s="1"/>
  <c r="E22" i="49"/>
  <c r="E23" i="49" s="1"/>
  <c r="I23" i="49" s="1"/>
  <c r="M23" i="49" s="1"/>
  <c r="Q23" i="49" s="1"/>
  <c r="E47" i="49" s="1"/>
  <c r="I47" i="49" s="1"/>
  <c r="M47" i="49" s="1"/>
  <c r="Q47" i="49" s="1"/>
  <c r="E72" i="49" s="1"/>
  <c r="I72" i="49" s="1"/>
  <c r="M72" i="49" s="1"/>
  <c r="F22" i="49"/>
  <c r="F23" i="49"/>
  <c r="J23" i="49" s="1"/>
  <c r="N23" i="49" s="1"/>
  <c r="G22" i="49"/>
  <c r="H22" i="49"/>
  <c r="I22" i="49"/>
  <c r="J22" i="49"/>
  <c r="K22" i="49"/>
  <c r="L22" i="49"/>
  <c r="M22" i="49"/>
  <c r="N22" i="49"/>
  <c r="O22" i="49"/>
  <c r="P22" i="49"/>
  <c r="Q22" i="49"/>
  <c r="R22" i="49"/>
  <c r="A27" i="49"/>
  <c r="B27" i="49"/>
  <c r="B51" i="49"/>
  <c r="A28" i="49"/>
  <c r="B28" i="49"/>
  <c r="B52" i="49" s="1"/>
  <c r="A29" i="49"/>
  <c r="B29" i="49"/>
  <c r="B53" i="49"/>
  <c r="A30" i="49"/>
  <c r="B30" i="49"/>
  <c r="B54" i="49"/>
  <c r="A31" i="49"/>
  <c r="B31" i="49"/>
  <c r="B55" i="49"/>
  <c r="A32" i="49"/>
  <c r="B32" i="49"/>
  <c r="B56" i="49" s="1"/>
  <c r="A33" i="49"/>
  <c r="B33" i="49"/>
  <c r="B57" i="49"/>
  <c r="A34" i="49"/>
  <c r="B34" i="49"/>
  <c r="B58" i="49" s="1"/>
  <c r="A35" i="49"/>
  <c r="B35" i="49"/>
  <c r="A36" i="49"/>
  <c r="B36" i="49"/>
  <c r="B60" i="49"/>
  <c r="A37" i="49"/>
  <c r="B37" i="49"/>
  <c r="B61" i="49" s="1"/>
  <c r="A38" i="49"/>
  <c r="B38" i="49"/>
  <c r="B62" i="49" s="1"/>
  <c r="A39" i="49"/>
  <c r="B39" i="49"/>
  <c r="B63" i="49"/>
  <c r="A40" i="49"/>
  <c r="B40" i="49"/>
  <c r="B64" i="49"/>
  <c r="A41" i="49"/>
  <c r="B41" i="49"/>
  <c r="B65" i="49" s="1"/>
  <c r="A42" i="49"/>
  <c r="B42" i="49"/>
  <c r="B66" i="49"/>
  <c r="B43" i="49"/>
  <c r="B68" i="49" s="1"/>
  <c r="B44" i="49"/>
  <c r="B69" i="49"/>
  <c r="C46" i="49"/>
  <c r="D46" i="49"/>
  <c r="E46" i="49"/>
  <c r="F46" i="49"/>
  <c r="G46" i="49"/>
  <c r="H46" i="49"/>
  <c r="I46" i="49"/>
  <c r="J46" i="49"/>
  <c r="K46" i="49"/>
  <c r="L46" i="49"/>
  <c r="M46" i="49"/>
  <c r="N46" i="49"/>
  <c r="O46" i="49"/>
  <c r="P46" i="49"/>
  <c r="Q46" i="49"/>
  <c r="R46" i="49"/>
  <c r="A51" i="49"/>
  <c r="O51" i="49"/>
  <c r="P51" i="49"/>
  <c r="Q51" i="49"/>
  <c r="O68" i="49"/>
  <c r="S68" i="49" s="1"/>
  <c r="P68" i="49"/>
  <c r="Q68" i="49"/>
  <c r="O69" i="49"/>
  <c r="P69" i="49"/>
  <c r="Q69" i="49"/>
  <c r="S69" i="49" s="1"/>
  <c r="C71" i="49"/>
  <c r="D71" i="49"/>
  <c r="E71" i="49"/>
  <c r="F71" i="49"/>
  <c r="G71" i="49"/>
  <c r="H71" i="49"/>
  <c r="I71" i="49"/>
  <c r="J71" i="49"/>
  <c r="K71" i="49"/>
  <c r="L71" i="49"/>
  <c r="M71" i="49"/>
  <c r="N71" i="49"/>
  <c r="N72" i="49" s="1"/>
  <c r="Q73" i="49"/>
  <c r="C22" i="32"/>
  <c r="C23" i="32"/>
  <c r="D22" i="32"/>
  <c r="D23" i="32"/>
  <c r="E22" i="32"/>
  <c r="E23" i="32" s="1"/>
  <c r="F22" i="32"/>
  <c r="F23" i="32"/>
  <c r="G22" i="32"/>
  <c r="H22" i="32"/>
  <c r="I22" i="32"/>
  <c r="J22" i="32"/>
  <c r="J23" i="32" s="1"/>
  <c r="K22" i="32"/>
  <c r="L22" i="32"/>
  <c r="M22" i="32"/>
  <c r="N22" i="32"/>
  <c r="O22" i="32"/>
  <c r="P22" i="32"/>
  <c r="Q22" i="32"/>
  <c r="R22" i="32"/>
  <c r="A27" i="32"/>
  <c r="B27" i="32"/>
  <c r="B51" i="32" s="1"/>
  <c r="A28" i="32"/>
  <c r="B28" i="32"/>
  <c r="B52" i="32" s="1"/>
  <c r="A29" i="32"/>
  <c r="B29" i="32"/>
  <c r="B53" i="32"/>
  <c r="A30" i="32"/>
  <c r="B30" i="32"/>
  <c r="B54" i="32"/>
  <c r="A31" i="32"/>
  <c r="B31" i="32"/>
  <c r="B55" i="32"/>
  <c r="A32" i="32"/>
  <c r="B32" i="32"/>
  <c r="B56" i="32" s="1"/>
  <c r="A33" i="32"/>
  <c r="B33" i="32"/>
  <c r="B57" i="32" s="1"/>
  <c r="A34" i="32"/>
  <c r="B34" i="32"/>
  <c r="B58" i="32"/>
  <c r="A35" i="32"/>
  <c r="B35" i="32"/>
  <c r="B59" i="32"/>
  <c r="A36" i="32"/>
  <c r="B36" i="32"/>
  <c r="B60" i="32" s="1"/>
  <c r="A37" i="32"/>
  <c r="B37" i="32"/>
  <c r="B61" i="32"/>
  <c r="A38" i="32"/>
  <c r="B38" i="32"/>
  <c r="B62" i="32" s="1"/>
  <c r="A39" i="32"/>
  <c r="B39" i="32"/>
  <c r="B63" i="32" s="1"/>
  <c r="A40" i="32"/>
  <c r="B40" i="32"/>
  <c r="B64" i="32"/>
  <c r="A41" i="32"/>
  <c r="B41" i="32"/>
  <c r="B65" i="32"/>
  <c r="A42" i="32"/>
  <c r="B42" i="32"/>
  <c r="B66" i="32" s="1"/>
  <c r="B43" i="32"/>
  <c r="B44" i="32"/>
  <c r="B69" i="32"/>
  <c r="C46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A51" i="32"/>
  <c r="O51" i="32"/>
  <c r="P51" i="32"/>
  <c r="P71" i="32" s="1"/>
  <c r="Q51" i="32"/>
  <c r="B68" i="32"/>
  <c r="O68" i="32"/>
  <c r="P68" i="32"/>
  <c r="Q68" i="32"/>
  <c r="C71" i="32"/>
  <c r="D71" i="32"/>
  <c r="E71" i="32"/>
  <c r="F71" i="32"/>
  <c r="G71" i="32"/>
  <c r="H71" i="32"/>
  <c r="I71" i="32"/>
  <c r="J71" i="32"/>
  <c r="K71" i="32"/>
  <c r="L71" i="32"/>
  <c r="M71" i="32"/>
  <c r="N71" i="32"/>
  <c r="N72" i="32" s="1"/>
  <c r="Q73" i="32"/>
  <c r="C22" i="34"/>
  <c r="D22" i="34"/>
  <c r="D23" i="34" s="1"/>
  <c r="H23" i="34" s="1"/>
  <c r="L23" i="34" s="1"/>
  <c r="P23" i="34" s="1"/>
  <c r="D47" i="34" s="1"/>
  <c r="H47" i="34" s="1"/>
  <c r="E22" i="34"/>
  <c r="E23" i="34" s="1"/>
  <c r="F22" i="34"/>
  <c r="F23" i="34" s="1"/>
  <c r="G22" i="34"/>
  <c r="H22" i="34"/>
  <c r="I22" i="34"/>
  <c r="J22" i="34"/>
  <c r="K22" i="34"/>
  <c r="L22" i="34"/>
  <c r="M22" i="34"/>
  <c r="N22" i="34"/>
  <c r="O22" i="34"/>
  <c r="P22" i="34"/>
  <c r="Q22" i="34"/>
  <c r="R22" i="34"/>
  <c r="C23" i="34"/>
  <c r="G23" i="34" s="1"/>
  <c r="A27" i="34"/>
  <c r="B27" i="34"/>
  <c r="B51" i="34" s="1"/>
  <c r="A28" i="34"/>
  <c r="B28" i="34"/>
  <c r="B52" i="34"/>
  <c r="A29" i="34"/>
  <c r="B29" i="34"/>
  <c r="B53" i="34"/>
  <c r="A30" i="34"/>
  <c r="B30" i="34"/>
  <c r="B54" i="34" s="1"/>
  <c r="A31" i="34"/>
  <c r="B31" i="34"/>
  <c r="B55" i="34" s="1"/>
  <c r="A32" i="34"/>
  <c r="B32" i="34"/>
  <c r="B56" i="34"/>
  <c r="A33" i="34"/>
  <c r="B33" i="34"/>
  <c r="B57" i="34" s="1"/>
  <c r="A34" i="34"/>
  <c r="B34" i="34"/>
  <c r="B58" i="34" s="1"/>
  <c r="A35" i="34"/>
  <c r="B35" i="34"/>
  <c r="B59" i="34"/>
  <c r="A36" i="34"/>
  <c r="B36" i="34"/>
  <c r="B60" i="34" s="1"/>
  <c r="A37" i="34"/>
  <c r="B37" i="34"/>
  <c r="B61" i="34"/>
  <c r="A38" i="34"/>
  <c r="B38" i="34"/>
  <c r="B62" i="34" s="1"/>
  <c r="A39" i="34"/>
  <c r="B39" i="34"/>
  <c r="B63" i="34"/>
  <c r="A40" i="34"/>
  <c r="B40" i="34"/>
  <c r="B64" i="34" s="1"/>
  <c r="A41" i="34"/>
  <c r="B41" i="34"/>
  <c r="B65" i="34"/>
  <c r="A42" i="34"/>
  <c r="B42" i="34"/>
  <c r="B66" i="34" s="1"/>
  <c r="B43" i="34"/>
  <c r="B68" i="34"/>
  <c r="B44" i="34"/>
  <c r="B69" i="34" s="1"/>
  <c r="C46" i="34"/>
  <c r="D46" i="34"/>
  <c r="E46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A51" i="34"/>
  <c r="O51" i="34"/>
  <c r="P51" i="34"/>
  <c r="Q51" i="34"/>
  <c r="O68" i="34"/>
  <c r="P68" i="34"/>
  <c r="Q68" i="34"/>
  <c r="S68" i="34" s="1"/>
  <c r="P69" i="34"/>
  <c r="C71" i="34"/>
  <c r="D71" i="34"/>
  <c r="E71" i="34"/>
  <c r="F71" i="34"/>
  <c r="G71" i="34"/>
  <c r="H71" i="34"/>
  <c r="I71" i="34"/>
  <c r="J71" i="34"/>
  <c r="K71" i="34"/>
  <c r="L71" i="34"/>
  <c r="M71" i="34"/>
  <c r="N71" i="34"/>
  <c r="N72" i="34"/>
  <c r="Q73" i="34"/>
  <c r="C22" i="27"/>
  <c r="C23" i="27" s="1"/>
  <c r="G23" i="27" s="1"/>
  <c r="K23" i="27" s="1"/>
  <c r="O23" i="27" s="1"/>
  <c r="C47" i="27" s="1"/>
  <c r="G47" i="27" s="1"/>
  <c r="K47" i="27" s="1"/>
  <c r="O47" i="27" s="1"/>
  <c r="C72" i="27" s="1"/>
  <c r="G72" i="27" s="1"/>
  <c r="K72" i="27" s="1"/>
  <c r="D22" i="27"/>
  <c r="D23" i="27"/>
  <c r="H23" i="27" s="1"/>
  <c r="L23" i="27" s="1"/>
  <c r="P23" i="27" s="1"/>
  <c r="D47" i="27" s="1"/>
  <c r="H47" i="27" s="1"/>
  <c r="L47" i="27" s="1"/>
  <c r="P47" i="27" s="1"/>
  <c r="D72" i="27" s="1"/>
  <c r="H72" i="27" s="1"/>
  <c r="L72" i="27" s="1"/>
  <c r="E22" i="27"/>
  <c r="E23" i="27" s="1"/>
  <c r="F22" i="27"/>
  <c r="F23" i="27"/>
  <c r="G22" i="27"/>
  <c r="H22" i="27"/>
  <c r="I22" i="27"/>
  <c r="J22" i="27"/>
  <c r="K22" i="27"/>
  <c r="L22" i="27"/>
  <c r="M22" i="27"/>
  <c r="N22" i="27"/>
  <c r="O22" i="27"/>
  <c r="P22" i="27"/>
  <c r="Q22" i="27"/>
  <c r="R22" i="27"/>
  <c r="A27" i="27"/>
  <c r="B27" i="27"/>
  <c r="B51" i="27"/>
  <c r="A28" i="27"/>
  <c r="B28" i="27"/>
  <c r="B52" i="27" s="1"/>
  <c r="A29" i="27"/>
  <c r="B29" i="27"/>
  <c r="B53" i="27"/>
  <c r="A30" i="27"/>
  <c r="B30" i="27"/>
  <c r="B54" i="27"/>
  <c r="A31" i="27"/>
  <c r="A32" i="27"/>
  <c r="B32" i="27"/>
  <c r="B56" i="27" s="1"/>
  <c r="A33" i="27"/>
  <c r="B33" i="27"/>
  <c r="B57" i="27"/>
  <c r="A34" i="27"/>
  <c r="B34" i="27"/>
  <c r="B58" i="27" s="1"/>
  <c r="A35" i="27"/>
  <c r="A36" i="27"/>
  <c r="B36" i="27"/>
  <c r="B60" i="27"/>
  <c r="A37" i="27"/>
  <c r="B37" i="27"/>
  <c r="B61" i="27" s="1"/>
  <c r="A38" i="27"/>
  <c r="B38" i="27"/>
  <c r="B62" i="27"/>
  <c r="A39" i="27"/>
  <c r="B39" i="27"/>
  <c r="B63" i="27"/>
  <c r="A40" i="27"/>
  <c r="B40" i="27"/>
  <c r="B64" i="27"/>
  <c r="A41" i="27"/>
  <c r="B41" i="27"/>
  <c r="B65" i="27" s="1"/>
  <c r="A42" i="27"/>
  <c r="B42" i="27"/>
  <c r="B66" i="27"/>
  <c r="B43" i="27"/>
  <c r="B68" i="27"/>
  <c r="B44" i="27"/>
  <c r="B69" i="27" s="1"/>
  <c r="C46" i="27"/>
  <c r="D46" i="27"/>
  <c r="E46" i="27"/>
  <c r="F46" i="27"/>
  <c r="G46" i="27"/>
  <c r="H46" i="27"/>
  <c r="I46" i="27"/>
  <c r="J46" i="27"/>
  <c r="K46" i="27"/>
  <c r="L46" i="27"/>
  <c r="M46" i="27"/>
  <c r="N46" i="27"/>
  <c r="O46" i="27"/>
  <c r="P46" i="27"/>
  <c r="Q46" i="27"/>
  <c r="R46" i="27"/>
  <c r="A51" i="27"/>
  <c r="O51" i="27"/>
  <c r="P51" i="27"/>
  <c r="Q51" i="27"/>
  <c r="O68" i="27"/>
  <c r="P68" i="27"/>
  <c r="Q68" i="27"/>
  <c r="P69" i="27"/>
  <c r="C71" i="27"/>
  <c r="D71" i="27"/>
  <c r="E71" i="27"/>
  <c r="F71" i="27"/>
  <c r="G71" i="27"/>
  <c r="H71" i="27"/>
  <c r="I71" i="27"/>
  <c r="J71" i="27"/>
  <c r="K71" i="27"/>
  <c r="L71" i="27"/>
  <c r="M71" i="27"/>
  <c r="N71" i="27"/>
  <c r="N72" i="27"/>
  <c r="Q73" i="27"/>
  <c r="C22" i="36"/>
  <c r="C23" i="36"/>
  <c r="D22" i="36"/>
  <c r="D23" i="36"/>
  <c r="E22" i="36"/>
  <c r="E23" i="36"/>
  <c r="I23" i="36" s="1"/>
  <c r="F22" i="36"/>
  <c r="F23" i="36" s="1"/>
  <c r="J23" i="36" s="1"/>
  <c r="N23" i="36" s="1"/>
  <c r="R23" i="36" s="1"/>
  <c r="F47" i="36" s="1"/>
  <c r="J47" i="36" s="1"/>
  <c r="N47" i="36" s="1"/>
  <c r="R47" i="36" s="1"/>
  <c r="F72" i="36" s="1"/>
  <c r="J72" i="36" s="1"/>
  <c r="G22" i="36"/>
  <c r="G23" i="36" s="1"/>
  <c r="H22" i="36"/>
  <c r="I22" i="36"/>
  <c r="J22" i="36"/>
  <c r="K22" i="36"/>
  <c r="L22" i="36"/>
  <c r="M22" i="36"/>
  <c r="N22" i="36"/>
  <c r="O22" i="36"/>
  <c r="P22" i="36"/>
  <c r="Q22" i="36"/>
  <c r="R22" i="36"/>
  <c r="A27" i="36"/>
  <c r="B27" i="36"/>
  <c r="B51" i="36"/>
  <c r="A28" i="36"/>
  <c r="B28" i="36"/>
  <c r="B52" i="36"/>
  <c r="A29" i="36"/>
  <c r="B29" i="36"/>
  <c r="B53" i="36" s="1"/>
  <c r="A30" i="36"/>
  <c r="B30" i="36"/>
  <c r="B54" i="36"/>
  <c r="A31" i="36"/>
  <c r="B31" i="36"/>
  <c r="B55" i="36" s="1"/>
  <c r="A32" i="36"/>
  <c r="B32" i="36"/>
  <c r="B56" i="36" s="1"/>
  <c r="A33" i="36"/>
  <c r="B33" i="36"/>
  <c r="B57" i="36" s="1"/>
  <c r="A34" i="36"/>
  <c r="B34" i="36"/>
  <c r="B58" i="36"/>
  <c r="A35" i="36"/>
  <c r="B35" i="36"/>
  <c r="B59" i="36"/>
  <c r="A36" i="36"/>
  <c r="B36" i="36"/>
  <c r="B60" i="36" s="1"/>
  <c r="A37" i="36"/>
  <c r="B37" i="36"/>
  <c r="B61" i="36"/>
  <c r="A38" i="36"/>
  <c r="B38" i="36"/>
  <c r="B62" i="36" s="1"/>
  <c r="A39" i="36"/>
  <c r="B39" i="36"/>
  <c r="B63" i="36" s="1"/>
  <c r="A40" i="36"/>
  <c r="B40" i="36"/>
  <c r="B64" i="36"/>
  <c r="A41" i="36"/>
  <c r="B41" i="36"/>
  <c r="B65" i="36"/>
  <c r="A42" i="36"/>
  <c r="B42" i="36"/>
  <c r="B66" i="36" s="1"/>
  <c r="B43" i="36"/>
  <c r="B68" i="36"/>
  <c r="B44" i="36"/>
  <c r="B69" i="36" s="1"/>
  <c r="C46" i="36"/>
  <c r="D46" i="36"/>
  <c r="E46" i="36"/>
  <c r="F46" i="36"/>
  <c r="G46" i="36"/>
  <c r="H46" i="36"/>
  <c r="I46" i="36"/>
  <c r="J46" i="36"/>
  <c r="K46" i="36"/>
  <c r="L46" i="36"/>
  <c r="M46" i="36"/>
  <c r="N46" i="36"/>
  <c r="O46" i="36"/>
  <c r="P46" i="36"/>
  <c r="Q46" i="36"/>
  <c r="R46" i="36"/>
  <c r="A51" i="36"/>
  <c r="O51" i="36"/>
  <c r="P51" i="36"/>
  <c r="Q51" i="36"/>
  <c r="O68" i="36"/>
  <c r="P68" i="36"/>
  <c r="Q68" i="36"/>
  <c r="O69" i="36"/>
  <c r="P69" i="36"/>
  <c r="Q69" i="36"/>
  <c r="C71" i="36"/>
  <c r="D71" i="36"/>
  <c r="E71" i="36"/>
  <c r="F71" i="36"/>
  <c r="G71" i="36"/>
  <c r="H71" i="36"/>
  <c r="I71" i="36"/>
  <c r="J71" i="36"/>
  <c r="K71" i="36"/>
  <c r="L71" i="36"/>
  <c r="M71" i="36"/>
  <c r="N71" i="36"/>
  <c r="N72" i="36"/>
  <c r="Q73" i="36"/>
  <c r="C22" i="51"/>
  <c r="C23" i="51" s="1"/>
  <c r="D22" i="51"/>
  <c r="D23" i="51" s="1"/>
  <c r="H23" i="51" s="1"/>
  <c r="L23" i="51" s="1"/>
  <c r="P23" i="51" s="1"/>
  <c r="D47" i="51" s="1"/>
  <c r="H47" i="51" s="1"/>
  <c r="L47" i="51" s="1"/>
  <c r="P47" i="51" s="1"/>
  <c r="D72" i="51" s="1"/>
  <c r="H72" i="51" s="1"/>
  <c r="L72" i="51" s="1"/>
  <c r="E22" i="51"/>
  <c r="E23" i="51" s="1"/>
  <c r="I23" i="51" s="1"/>
  <c r="M23" i="51" s="1"/>
  <c r="Q23" i="51" s="1"/>
  <c r="E47" i="51" s="1"/>
  <c r="I47" i="51" s="1"/>
  <c r="M47" i="51" s="1"/>
  <c r="Q47" i="51" s="1"/>
  <c r="E72" i="51" s="1"/>
  <c r="I72" i="51" s="1"/>
  <c r="M72" i="51" s="1"/>
  <c r="F22" i="51"/>
  <c r="F23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A27" i="51"/>
  <c r="B27" i="51"/>
  <c r="B51" i="51"/>
  <c r="A28" i="51"/>
  <c r="B28" i="51"/>
  <c r="B52" i="51" s="1"/>
  <c r="A29" i="51"/>
  <c r="B29" i="51"/>
  <c r="B53" i="51"/>
  <c r="A30" i="51"/>
  <c r="B30" i="51"/>
  <c r="B54" i="51" s="1"/>
  <c r="A31" i="51"/>
  <c r="B31" i="51"/>
  <c r="B55" i="51"/>
  <c r="A32" i="51"/>
  <c r="B32" i="51"/>
  <c r="B56" i="51" s="1"/>
  <c r="A33" i="51"/>
  <c r="B33" i="51"/>
  <c r="B57" i="51"/>
  <c r="A34" i="51"/>
  <c r="B34" i="51"/>
  <c r="B58" i="51" s="1"/>
  <c r="A35" i="51"/>
  <c r="B35" i="51"/>
  <c r="B59" i="51"/>
  <c r="A36" i="51"/>
  <c r="B36" i="51"/>
  <c r="B60" i="51"/>
  <c r="A37" i="51"/>
  <c r="B37" i="51"/>
  <c r="B61" i="51" s="1"/>
  <c r="A38" i="51"/>
  <c r="B38" i="51"/>
  <c r="B62" i="51" s="1"/>
  <c r="A39" i="51"/>
  <c r="B39" i="51"/>
  <c r="B63" i="51" s="1"/>
  <c r="A40" i="51"/>
  <c r="B40" i="51"/>
  <c r="B64" i="51" s="1"/>
  <c r="A41" i="51"/>
  <c r="B41" i="51"/>
  <c r="B65" i="51"/>
  <c r="A42" i="51"/>
  <c r="B42" i="51"/>
  <c r="B66" i="51" s="1"/>
  <c r="B43" i="51"/>
  <c r="B68" i="51" s="1"/>
  <c r="B44" i="51"/>
  <c r="C46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A51" i="51"/>
  <c r="O51" i="51"/>
  <c r="P51" i="51"/>
  <c r="Q51" i="51"/>
  <c r="Q71" i="51" s="1"/>
  <c r="O68" i="51"/>
  <c r="P68" i="51"/>
  <c r="Q68" i="51"/>
  <c r="B69" i="51"/>
  <c r="O69" i="51"/>
  <c r="P69" i="51"/>
  <c r="Q69" i="51"/>
  <c r="C71" i="51"/>
  <c r="D71" i="51"/>
  <c r="E71" i="51"/>
  <c r="F71" i="51"/>
  <c r="G71" i="51"/>
  <c r="H71" i="51"/>
  <c r="I71" i="51"/>
  <c r="J71" i="51"/>
  <c r="K71" i="51"/>
  <c r="L71" i="51"/>
  <c r="M71" i="51"/>
  <c r="N71" i="51"/>
  <c r="N72" i="51"/>
  <c r="Q73" i="51"/>
  <c r="C22" i="28"/>
  <c r="C23" i="28" s="1"/>
  <c r="D22" i="28"/>
  <c r="D23" i="28"/>
  <c r="H23" i="28" s="1"/>
  <c r="E22" i="28"/>
  <c r="E23" i="28"/>
  <c r="F22" i="28"/>
  <c r="F23" i="28"/>
  <c r="G22" i="28"/>
  <c r="G23" i="28" s="1"/>
  <c r="K23" i="28" s="1"/>
  <c r="O23" i="28" s="1"/>
  <c r="C47" i="28" s="1"/>
  <c r="G47" i="28" s="1"/>
  <c r="H22" i="28"/>
  <c r="I22" i="28"/>
  <c r="J22" i="28"/>
  <c r="K22" i="28"/>
  <c r="L22" i="28"/>
  <c r="M22" i="28"/>
  <c r="N22" i="28"/>
  <c r="O22" i="28"/>
  <c r="P22" i="28"/>
  <c r="Q22" i="28"/>
  <c r="R22" i="28"/>
  <c r="A27" i="28"/>
  <c r="B27" i="28"/>
  <c r="B51" i="28"/>
  <c r="A28" i="28"/>
  <c r="B28" i="28"/>
  <c r="B52" i="28" s="1"/>
  <c r="A29" i="28"/>
  <c r="B29" i="28"/>
  <c r="B53" i="28"/>
  <c r="A30" i="28"/>
  <c r="B30" i="28"/>
  <c r="B54" i="28" s="1"/>
  <c r="A31" i="28"/>
  <c r="B31" i="28"/>
  <c r="B55" i="28" s="1"/>
  <c r="A32" i="28"/>
  <c r="B32" i="28"/>
  <c r="B56" i="28"/>
  <c r="A33" i="28"/>
  <c r="B33" i="28"/>
  <c r="B57" i="28" s="1"/>
  <c r="A34" i="28"/>
  <c r="B34" i="28"/>
  <c r="B58" i="28" s="1"/>
  <c r="A35" i="28"/>
  <c r="B35" i="28"/>
  <c r="B59" i="28"/>
  <c r="A36" i="28"/>
  <c r="B36" i="28"/>
  <c r="B60" i="28" s="1"/>
  <c r="A37" i="28"/>
  <c r="B37" i="28"/>
  <c r="B61" i="28" s="1"/>
  <c r="A38" i="28"/>
  <c r="B38" i="28"/>
  <c r="B62" i="28" s="1"/>
  <c r="A39" i="28"/>
  <c r="B39" i="28"/>
  <c r="B63" i="28"/>
  <c r="A40" i="28"/>
  <c r="B40" i="28"/>
  <c r="A41" i="28"/>
  <c r="B41" i="28"/>
  <c r="B65" i="28"/>
  <c r="A42" i="28"/>
  <c r="B42" i="28"/>
  <c r="B66" i="28"/>
  <c r="B43" i="28"/>
  <c r="B68" i="28" s="1"/>
  <c r="B44" i="28"/>
  <c r="B69" i="28"/>
  <c r="C46" i="28"/>
  <c r="D46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A51" i="28"/>
  <c r="O51" i="28"/>
  <c r="P51" i="28"/>
  <c r="Q51" i="28"/>
  <c r="O68" i="28"/>
  <c r="P68" i="28"/>
  <c r="Q68" i="28"/>
  <c r="P69" i="28"/>
  <c r="C71" i="28"/>
  <c r="D71" i="28"/>
  <c r="E71" i="28"/>
  <c r="F71" i="28"/>
  <c r="G71" i="28"/>
  <c r="H71" i="28"/>
  <c r="I71" i="28"/>
  <c r="J71" i="28"/>
  <c r="K71" i="28"/>
  <c r="L71" i="28"/>
  <c r="M71" i="28"/>
  <c r="N71" i="28"/>
  <c r="N72" i="28"/>
  <c r="Q73" i="28"/>
  <c r="C22" i="30"/>
  <c r="C23" i="30" s="1"/>
  <c r="G23" i="30" s="1"/>
  <c r="K23" i="30" s="1"/>
  <c r="D22" i="30"/>
  <c r="D23" i="30" s="1"/>
  <c r="E22" i="30"/>
  <c r="E23" i="30" s="1"/>
  <c r="F22" i="30"/>
  <c r="F23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A27" i="30"/>
  <c r="B27" i="30"/>
  <c r="B51" i="30"/>
  <c r="A28" i="30"/>
  <c r="B28" i="30"/>
  <c r="B52" i="30" s="1"/>
  <c r="A29" i="30"/>
  <c r="B29" i="30"/>
  <c r="B53" i="30"/>
  <c r="A30" i="30"/>
  <c r="B30" i="30"/>
  <c r="B54" i="30"/>
  <c r="A31" i="30"/>
  <c r="B31" i="30"/>
  <c r="B55" i="30"/>
  <c r="A32" i="30"/>
  <c r="B32" i="30"/>
  <c r="B56" i="30" s="1"/>
  <c r="A33" i="30"/>
  <c r="B33" i="30"/>
  <c r="B57" i="30"/>
  <c r="A34" i="30"/>
  <c r="B34" i="30"/>
  <c r="B58" i="30" s="1"/>
  <c r="A35" i="30"/>
  <c r="B35" i="30"/>
  <c r="B59" i="30" s="1"/>
  <c r="A36" i="30"/>
  <c r="B36" i="30"/>
  <c r="B60" i="30"/>
  <c r="A37" i="30"/>
  <c r="B37" i="30"/>
  <c r="B61" i="30" s="1"/>
  <c r="A38" i="30"/>
  <c r="B38" i="30"/>
  <c r="B62" i="30" s="1"/>
  <c r="A39" i="30"/>
  <c r="B39" i="30"/>
  <c r="B63" i="30"/>
  <c r="A40" i="30"/>
  <c r="B40" i="30"/>
  <c r="B64" i="30"/>
  <c r="A41" i="30"/>
  <c r="B41" i="30"/>
  <c r="B65" i="30" s="1"/>
  <c r="A42" i="30"/>
  <c r="B42" i="30"/>
  <c r="B66" i="30"/>
  <c r="B43" i="30"/>
  <c r="B68" i="30" s="1"/>
  <c r="B44" i="30"/>
  <c r="B69" i="30"/>
  <c r="C46" i="30"/>
  <c r="D46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A51" i="30"/>
  <c r="O51" i="30"/>
  <c r="P51" i="30"/>
  <c r="Q51" i="30"/>
  <c r="O68" i="30"/>
  <c r="S68" i="30" s="1"/>
  <c r="P68" i="30"/>
  <c r="Q68" i="30"/>
  <c r="O69" i="30"/>
  <c r="P69" i="30"/>
  <c r="Q69" i="30"/>
  <c r="S69" i="30" s="1"/>
  <c r="C71" i="30"/>
  <c r="D71" i="30"/>
  <c r="E71" i="30"/>
  <c r="F71" i="30"/>
  <c r="G71" i="30"/>
  <c r="H71" i="30"/>
  <c r="I71" i="30"/>
  <c r="J71" i="30"/>
  <c r="K71" i="30"/>
  <c r="L71" i="30"/>
  <c r="M71" i="30"/>
  <c r="N71" i="30"/>
  <c r="N72" i="30" s="1"/>
  <c r="Q73" i="30"/>
  <c r="C22" i="26"/>
  <c r="C23" i="26"/>
  <c r="D22" i="26"/>
  <c r="D23" i="26"/>
  <c r="H23" i="26" s="1"/>
  <c r="L23" i="26" s="1"/>
  <c r="P23" i="26" s="1"/>
  <c r="D47" i="26" s="1"/>
  <c r="E22" i="26"/>
  <c r="E23" i="26" s="1"/>
  <c r="F22" i="26"/>
  <c r="F23" i="26"/>
  <c r="G22" i="26"/>
  <c r="H22" i="26"/>
  <c r="I22" i="26"/>
  <c r="J22" i="26"/>
  <c r="K22" i="26"/>
  <c r="L22" i="26"/>
  <c r="M22" i="26"/>
  <c r="N22" i="26"/>
  <c r="O22" i="26"/>
  <c r="P22" i="26"/>
  <c r="Q22" i="26"/>
  <c r="R22" i="26"/>
  <c r="A27" i="26"/>
  <c r="B27" i="26"/>
  <c r="B51" i="26" s="1"/>
  <c r="A28" i="26"/>
  <c r="B28" i="26"/>
  <c r="B52" i="26"/>
  <c r="A29" i="26"/>
  <c r="B29" i="26"/>
  <c r="B53" i="26" s="1"/>
  <c r="A30" i="26"/>
  <c r="B30" i="26"/>
  <c r="A31" i="26"/>
  <c r="B31" i="26"/>
  <c r="B55" i="26"/>
  <c r="A32" i="26"/>
  <c r="B32" i="26"/>
  <c r="B56" i="26" s="1"/>
  <c r="A33" i="26"/>
  <c r="B33" i="26"/>
  <c r="B57" i="26" s="1"/>
  <c r="A34" i="26"/>
  <c r="B34" i="26"/>
  <c r="A35" i="26"/>
  <c r="B35" i="26"/>
  <c r="B59" i="26" s="1"/>
  <c r="A36" i="26"/>
  <c r="B36" i="26"/>
  <c r="B60" i="26"/>
  <c r="A37" i="26"/>
  <c r="B37" i="26"/>
  <c r="B61" i="26"/>
  <c r="A38" i="26"/>
  <c r="B38" i="26"/>
  <c r="B62" i="26" s="1"/>
  <c r="A39" i="26"/>
  <c r="B39" i="26"/>
  <c r="B63" i="26" s="1"/>
  <c r="A40" i="26"/>
  <c r="B40" i="26"/>
  <c r="A41" i="26"/>
  <c r="B41" i="26"/>
  <c r="B65" i="26"/>
  <c r="A42" i="26"/>
  <c r="B42" i="26"/>
  <c r="B66" i="26"/>
  <c r="B43" i="26"/>
  <c r="B68" i="26"/>
  <c r="B44" i="26"/>
  <c r="B69" i="26" s="1"/>
  <c r="C46" i="26"/>
  <c r="D46" i="26"/>
  <c r="E46" i="26"/>
  <c r="F46" i="26"/>
  <c r="G46" i="26"/>
  <c r="H46" i="26"/>
  <c r="I46" i="26"/>
  <c r="J46" i="26"/>
  <c r="K46" i="26"/>
  <c r="L46" i="26"/>
  <c r="M46" i="26"/>
  <c r="N46" i="26"/>
  <c r="O46" i="26"/>
  <c r="P46" i="26"/>
  <c r="Q46" i="26"/>
  <c r="R46" i="26"/>
  <c r="A51" i="26"/>
  <c r="O51" i="26"/>
  <c r="O71" i="26" s="1"/>
  <c r="P51" i="26"/>
  <c r="Q51" i="26"/>
  <c r="O68" i="26"/>
  <c r="P68" i="26"/>
  <c r="Q68" i="26"/>
  <c r="O69" i="26"/>
  <c r="P69" i="26"/>
  <c r="Q69" i="26"/>
  <c r="C71" i="26"/>
  <c r="D71" i="26"/>
  <c r="E71" i="26"/>
  <c r="F71" i="26"/>
  <c r="G71" i="26"/>
  <c r="H71" i="26"/>
  <c r="I71" i="26"/>
  <c r="J71" i="26"/>
  <c r="K71" i="26"/>
  <c r="L71" i="26"/>
  <c r="M71" i="26"/>
  <c r="N71" i="26"/>
  <c r="N72" i="26"/>
  <c r="Q73" i="26"/>
  <c r="C22" i="1"/>
  <c r="C23" i="1"/>
  <c r="G23" i="1" s="1"/>
  <c r="D22" i="1"/>
  <c r="D23" i="1"/>
  <c r="E22" i="1"/>
  <c r="E23" i="1"/>
  <c r="I23" i="1"/>
  <c r="F22" i="1"/>
  <c r="F23" i="1"/>
  <c r="G22" i="1"/>
  <c r="H22" i="1"/>
  <c r="I22" i="1"/>
  <c r="J22" i="1"/>
  <c r="J23" i="1" s="1"/>
  <c r="K22" i="1"/>
  <c r="L22" i="1"/>
  <c r="M22" i="1"/>
  <c r="N22" i="1"/>
  <c r="O22" i="1"/>
  <c r="P22" i="1"/>
  <c r="Q22" i="1"/>
  <c r="R22" i="1"/>
  <c r="A27" i="1"/>
  <c r="B27" i="1"/>
  <c r="B51" i="1" s="1"/>
  <c r="A28" i="1"/>
  <c r="B28" i="1"/>
  <c r="B52" i="1"/>
  <c r="A29" i="1"/>
  <c r="B29" i="1"/>
  <c r="B53" i="1"/>
  <c r="A30" i="1"/>
  <c r="B30" i="1"/>
  <c r="B54" i="1"/>
  <c r="A31" i="1"/>
  <c r="B31" i="1"/>
  <c r="B55" i="1" s="1"/>
  <c r="A32" i="1"/>
  <c r="B32" i="1"/>
  <c r="B56" i="1" s="1"/>
  <c r="A33" i="1"/>
  <c r="B33" i="1"/>
  <c r="A34" i="1"/>
  <c r="B34" i="1"/>
  <c r="B58" i="1"/>
  <c r="A35" i="1"/>
  <c r="B35" i="1"/>
  <c r="B59" i="1" s="1"/>
  <c r="A36" i="1"/>
  <c r="B36" i="1"/>
  <c r="B60" i="1"/>
  <c r="A37" i="1"/>
  <c r="B37" i="1"/>
  <c r="B61" i="1" s="1"/>
  <c r="A38" i="1"/>
  <c r="B38" i="1"/>
  <c r="B62" i="1"/>
  <c r="A39" i="1"/>
  <c r="B39" i="1"/>
  <c r="B63" i="1"/>
  <c r="A40" i="1"/>
  <c r="B40" i="1"/>
  <c r="B64" i="1" s="1"/>
  <c r="A41" i="1"/>
  <c r="B41" i="1"/>
  <c r="B65" i="1" s="1"/>
  <c r="A42" i="1"/>
  <c r="B42" i="1"/>
  <c r="B66" i="1"/>
  <c r="B43" i="1"/>
  <c r="B68" i="1" s="1"/>
  <c r="B44" i="1"/>
  <c r="B69" i="1" s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A51" i="1"/>
  <c r="O51" i="1"/>
  <c r="O71" i="1" s="1"/>
  <c r="P51" i="1"/>
  <c r="Q51" i="1"/>
  <c r="O68" i="1"/>
  <c r="S68" i="1" s="1"/>
  <c r="P68" i="1"/>
  <c r="Q68" i="1"/>
  <c r="C71" i="1"/>
  <c r="D71" i="1"/>
  <c r="E71" i="1"/>
  <c r="F71" i="1"/>
  <c r="G71" i="1"/>
  <c r="H71" i="1"/>
  <c r="I71" i="1"/>
  <c r="J71" i="1"/>
  <c r="K71" i="1"/>
  <c r="L71" i="1"/>
  <c r="M71" i="1"/>
  <c r="N71" i="1"/>
  <c r="N72" i="1" s="1"/>
  <c r="Q73" i="1"/>
  <c r="C22" i="22"/>
  <c r="C23" i="22"/>
  <c r="G23" i="22" s="1"/>
  <c r="K23" i="22" s="1"/>
  <c r="O23" i="22" s="1"/>
  <c r="C47" i="22" s="1"/>
  <c r="G47" i="22" s="1"/>
  <c r="K47" i="22" s="1"/>
  <c r="O47" i="22" s="1"/>
  <c r="C72" i="22" s="1"/>
  <c r="G72" i="22" s="1"/>
  <c r="K72" i="22" s="1"/>
  <c r="D22" i="22"/>
  <c r="D23" i="22"/>
  <c r="E22" i="22"/>
  <c r="E23" i="22" s="1"/>
  <c r="F22" i="22"/>
  <c r="F23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A27" i="22"/>
  <c r="B27" i="22"/>
  <c r="B51" i="22" s="1"/>
  <c r="A28" i="22"/>
  <c r="B28" i="22"/>
  <c r="B52" i="22" s="1"/>
  <c r="A29" i="22"/>
  <c r="B29" i="22"/>
  <c r="B53" i="22" s="1"/>
  <c r="A30" i="22"/>
  <c r="B30" i="22"/>
  <c r="B54" i="22"/>
  <c r="A31" i="22"/>
  <c r="B31" i="22"/>
  <c r="B55" i="22"/>
  <c r="A32" i="22"/>
  <c r="B32" i="22"/>
  <c r="B56" i="22" s="1"/>
  <c r="A33" i="22"/>
  <c r="B33" i="22"/>
  <c r="B57" i="22"/>
  <c r="A34" i="22"/>
  <c r="B34" i="22"/>
  <c r="B58" i="22"/>
  <c r="A35" i="22"/>
  <c r="B35" i="22"/>
  <c r="A36" i="22"/>
  <c r="B36" i="22"/>
  <c r="B60" i="22"/>
  <c r="A37" i="22"/>
  <c r="B37" i="22"/>
  <c r="B61" i="22"/>
  <c r="A38" i="22"/>
  <c r="B38" i="22"/>
  <c r="B62" i="22" s="1"/>
  <c r="A39" i="22"/>
  <c r="B39" i="22"/>
  <c r="B63" i="22" s="1"/>
  <c r="A40" i="22"/>
  <c r="B40" i="22"/>
  <c r="B64" i="22" s="1"/>
  <c r="A41" i="22"/>
  <c r="B41" i="22"/>
  <c r="B65" i="22" s="1"/>
  <c r="A42" i="22"/>
  <c r="B42" i="22"/>
  <c r="B66" i="22" s="1"/>
  <c r="B43" i="22"/>
  <c r="B68" i="22" s="1"/>
  <c r="B44" i="22"/>
  <c r="C46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A51" i="22"/>
  <c r="O51" i="22"/>
  <c r="P51" i="22"/>
  <c r="Q51" i="22"/>
  <c r="Q71" i="22" s="1"/>
  <c r="R51" i="22"/>
  <c r="O68" i="22"/>
  <c r="P68" i="22"/>
  <c r="Q68" i="22"/>
  <c r="B69" i="22"/>
  <c r="C71" i="22"/>
  <c r="D71" i="22"/>
  <c r="E71" i="22"/>
  <c r="F71" i="22"/>
  <c r="G71" i="22"/>
  <c r="H71" i="22"/>
  <c r="I71" i="22"/>
  <c r="J71" i="22"/>
  <c r="K71" i="22"/>
  <c r="L71" i="22"/>
  <c r="M71" i="22"/>
  <c r="N71" i="22"/>
  <c r="N72" i="22" s="1"/>
  <c r="Q73" i="22"/>
  <c r="S60" i="26"/>
  <c r="S61" i="27"/>
  <c r="S64" i="47"/>
  <c r="S53" i="34"/>
  <c r="S57" i="34"/>
  <c r="S58" i="51"/>
  <c r="S54" i="1"/>
  <c r="S54" i="49"/>
  <c r="S60" i="49"/>
  <c r="S65" i="1"/>
  <c r="S69" i="27"/>
  <c r="S55" i="26"/>
  <c r="S57" i="26"/>
  <c r="S57" i="32"/>
  <c r="S63" i="47"/>
  <c r="S52" i="30"/>
  <c r="S69" i="1"/>
  <c r="G23" i="51"/>
  <c r="K23" i="51" s="1"/>
  <c r="I23" i="34"/>
  <c r="M23" i="34" s="1"/>
  <c r="Q23" i="34" s="1"/>
  <c r="E47" i="34" s="1"/>
  <c r="I47" i="34" s="1"/>
  <c r="M47" i="34" s="1"/>
  <c r="Q47" i="34" s="1"/>
  <c r="E72" i="34" s="1"/>
  <c r="I72" i="34" s="1"/>
  <c r="M72" i="34" s="1"/>
  <c r="S62" i="51"/>
  <c r="S61" i="48"/>
  <c r="S55" i="37"/>
  <c r="S66" i="28"/>
  <c r="S65" i="22"/>
  <c r="S65" i="32"/>
  <c r="S63" i="48"/>
  <c r="S54" i="22"/>
  <c r="S56" i="22"/>
  <c r="S63" i="26"/>
  <c r="S53" i="28"/>
  <c r="S61" i="36"/>
  <c r="S66" i="45"/>
  <c r="S52" i="47"/>
  <c r="S62" i="22"/>
  <c r="S54" i="32"/>
  <c r="S56" i="32"/>
  <c r="S58" i="32"/>
  <c r="S57" i="49"/>
  <c r="S53" i="35"/>
  <c r="S58" i="37"/>
  <c r="S61" i="30"/>
  <c r="S64" i="37"/>
  <c r="S53" i="47"/>
  <c r="S59" i="22"/>
  <c r="S57" i="27"/>
  <c r="S52" i="45"/>
  <c r="S56" i="45"/>
  <c r="S60" i="48"/>
  <c r="S57" i="52"/>
  <c r="S54" i="48"/>
  <c r="S56" i="48"/>
  <c r="S52" i="37"/>
  <c r="S61" i="47"/>
  <c r="S58" i="47"/>
  <c r="S58" i="52"/>
  <c r="S54" i="34"/>
  <c r="S62" i="49"/>
  <c r="S64" i="49"/>
  <c r="S58" i="27"/>
  <c r="S53" i="32"/>
  <c r="S59" i="48"/>
  <c r="S59" i="47"/>
  <c r="S59" i="37"/>
  <c r="S56" i="35"/>
  <c r="S56" i="49"/>
  <c r="S55" i="52"/>
  <c r="S56" i="52"/>
  <c r="S59" i="30"/>
  <c r="S56" i="30"/>
  <c r="S59" i="36"/>
  <c r="S56" i="36"/>
  <c r="S60" i="51"/>
  <c r="S56" i="51"/>
  <c r="S61" i="28"/>
  <c r="S59" i="1"/>
  <c r="S56" i="1"/>
  <c r="G23" i="37"/>
  <c r="K23" i="37" s="1"/>
  <c r="O23" i="37" s="1"/>
  <c r="C47" i="37" s="1"/>
  <c r="G47" i="37" s="1"/>
  <c r="K47" i="37" s="1"/>
  <c r="O47" i="37" s="1"/>
  <c r="C72" i="37" s="1"/>
  <c r="G72" i="37" s="1"/>
  <c r="K72" i="37" s="1"/>
  <c r="G23" i="49"/>
  <c r="K23" i="49" s="1"/>
  <c r="O23" i="49"/>
  <c r="C47" i="49" s="1"/>
  <c r="G47" i="49" s="1"/>
  <c r="K47" i="49" s="1"/>
  <c r="O47" i="49" s="1"/>
  <c r="C72" i="49" s="1"/>
  <c r="G72" i="49" s="1"/>
  <c r="K72" i="49" s="1"/>
  <c r="K23" i="48"/>
  <c r="C47" i="35"/>
  <c r="G47" i="35" s="1"/>
  <c r="K47" i="35" s="1"/>
  <c r="O47" i="35" s="1"/>
  <c r="C72" i="35" s="1"/>
  <c r="G72" i="35" s="1"/>
  <c r="K72" i="35" s="1"/>
  <c r="M23" i="1"/>
  <c r="Q23" i="1"/>
  <c r="E47" i="1" s="1"/>
  <c r="I47" i="1" s="1"/>
  <c r="M47" i="1" s="1"/>
  <c r="Q47" i="1" s="1"/>
  <c r="E72" i="1" s="1"/>
  <c r="I72" i="1" s="1"/>
  <c r="M72" i="1" s="1"/>
  <c r="F47" i="45"/>
  <c r="J47" i="45"/>
  <c r="N47" i="45" s="1"/>
  <c r="R47" i="45"/>
  <c r="F72" i="45" s="1"/>
  <c r="J72" i="45" s="1"/>
  <c r="L23" i="49"/>
  <c r="P23" i="49"/>
  <c r="D47" i="49" s="1"/>
  <c r="H47" i="49" s="1"/>
  <c r="L47" i="49"/>
  <c r="P47" i="49" s="1"/>
  <c r="D72" i="49" s="1"/>
  <c r="H72" i="49" s="1"/>
  <c r="L72" i="49" s="1"/>
  <c r="J23" i="22"/>
  <c r="N23" i="22" s="1"/>
  <c r="R23" i="22"/>
  <c r="F47" i="22" s="1"/>
  <c r="L23" i="28"/>
  <c r="P23" i="28" s="1"/>
  <c r="D47" i="28" s="1"/>
  <c r="H47" i="28" s="1"/>
  <c r="L47" i="28" s="1"/>
  <c r="P47" i="28" s="1"/>
  <c r="D72" i="28" s="1"/>
  <c r="H72" i="28" s="1"/>
  <c r="L72" i="28" s="1"/>
  <c r="K47" i="28"/>
  <c r="O47" i="28"/>
  <c r="C72" i="28" s="1"/>
  <c r="G72" i="28" s="1"/>
  <c r="K72" i="28" s="1"/>
  <c r="J23" i="26"/>
  <c r="N23" i="26" s="1"/>
  <c r="R23" i="26" s="1"/>
  <c r="F47" i="26" s="1"/>
  <c r="J47" i="26" s="1"/>
  <c r="N47" i="26" s="1"/>
  <c r="R47" i="26" s="1"/>
  <c r="F72" i="26" s="1"/>
  <c r="J72" i="26" s="1"/>
  <c r="G23" i="26"/>
  <c r="K23" i="26" s="1"/>
  <c r="O23" i="26" s="1"/>
  <c r="C47" i="26" s="1"/>
  <c r="G47" i="26"/>
  <c r="K47" i="26" s="1"/>
  <c r="O47" i="26" s="1"/>
  <c r="C72" i="26" s="1"/>
  <c r="G72" i="26" s="1"/>
  <c r="K72" i="26" s="1"/>
  <c r="I23" i="30"/>
  <c r="M23" i="30" s="1"/>
  <c r="Q23" i="30" s="1"/>
  <c r="E47" i="30" s="1"/>
  <c r="I47" i="30" s="1"/>
  <c r="M47" i="30" s="1"/>
  <c r="Q47" i="30" s="1"/>
  <c r="E72" i="30" s="1"/>
  <c r="I72" i="30" s="1"/>
  <c r="M72" i="30" s="1"/>
  <c r="H23" i="45"/>
  <c r="L23" i="45" s="1"/>
  <c r="P23" i="45"/>
  <c r="D47" i="45"/>
  <c r="H47" i="45"/>
  <c r="L47" i="45" s="1"/>
  <c r="P47" i="45" s="1"/>
  <c r="D72" i="45" s="1"/>
  <c r="H72" i="45" s="1"/>
  <c r="L72" i="45" s="1"/>
  <c r="K23" i="45"/>
  <c r="O23" i="45"/>
  <c r="C47" i="45" s="1"/>
  <c r="G47" i="45"/>
  <c r="K47" i="45" s="1"/>
  <c r="O47" i="45" s="1"/>
  <c r="C72" i="45" s="1"/>
  <c r="G72" i="45" s="1"/>
  <c r="K72" i="45" s="1"/>
  <c r="M23" i="36"/>
  <c r="H23" i="36"/>
  <c r="L23" i="36"/>
  <c r="P23" i="36"/>
  <c r="D47" i="36" s="1"/>
  <c r="H47" i="36" s="1"/>
  <c r="L47" i="36" s="1"/>
  <c r="P47" i="36" s="1"/>
  <c r="D72" i="36" s="1"/>
  <c r="H72" i="36" s="1"/>
  <c r="L72" i="36" s="1"/>
  <c r="K23" i="36"/>
  <c r="O23" i="36" s="1"/>
  <c r="C47" i="36" s="1"/>
  <c r="G47" i="36" s="1"/>
  <c r="K47" i="36" s="1"/>
  <c r="O47" i="36" s="1"/>
  <c r="C72" i="36" s="1"/>
  <c r="G72" i="36" s="1"/>
  <c r="K72" i="36" s="1"/>
  <c r="I23" i="52"/>
  <c r="I47" i="52"/>
  <c r="M47" i="52" s="1"/>
  <c r="Q47" i="52"/>
  <c r="E72" i="52" s="1"/>
  <c r="I72" i="52" s="1"/>
  <c r="M72" i="52" s="1"/>
  <c r="J23" i="51"/>
  <c r="N23" i="51"/>
  <c r="R23" i="51" s="1"/>
  <c r="F47" i="51" s="1"/>
  <c r="J47" i="51" s="1"/>
  <c r="N47" i="51" s="1"/>
  <c r="R47" i="51" s="1"/>
  <c r="F72" i="51"/>
  <c r="J72" i="51" s="1"/>
  <c r="N23" i="1"/>
  <c r="R23" i="1" s="1"/>
  <c r="F47" i="1" s="1"/>
  <c r="J47" i="1" s="1"/>
  <c r="N47" i="1" s="1"/>
  <c r="R47" i="1" s="1"/>
  <c r="F72" i="1" s="1"/>
  <c r="J72" i="1" s="1"/>
  <c r="N47" i="47"/>
  <c r="R47" i="47" s="1"/>
  <c r="F72" i="47"/>
  <c r="J72" i="47" s="1"/>
  <c r="I23" i="47"/>
  <c r="M23" i="47" s="1"/>
  <c r="Q23" i="47" s="1"/>
  <c r="E47" i="47" s="1"/>
  <c r="I47" i="47" s="1"/>
  <c r="M47" i="47" s="1"/>
  <c r="Q47" i="47" s="1"/>
  <c r="E72" i="47" s="1"/>
  <c r="I72" i="47"/>
  <c r="M72" i="47" s="1"/>
  <c r="J23" i="34"/>
  <c r="N23" i="34" s="1"/>
  <c r="R23" i="34" s="1"/>
  <c r="F47" i="34" s="1"/>
  <c r="J47" i="34" s="1"/>
  <c r="N47" i="34" s="1"/>
  <c r="R47" i="34" s="1"/>
  <c r="F72" i="34" s="1"/>
  <c r="J72" i="34" s="1"/>
  <c r="K23" i="34"/>
  <c r="O23" i="34" s="1"/>
  <c r="C47" i="34" s="1"/>
  <c r="G47" i="34" s="1"/>
  <c r="K47" i="34" s="1"/>
  <c r="O47" i="34" s="1"/>
  <c r="C72" i="34" s="1"/>
  <c r="G72" i="34" s="1"/>
  <c r="K72" i="34" s="1"/>
  <c r="S68" i="28"/>
  <c r="N23" i="32"/>
  <c r="R23" i="32" s="1"/>
  <c r="F47" i="32" s="1"/>
  <c r="J47" i="32" s="1"/>
  <c r="N47" i="32" s="1"/>
  <c r="R47" i="32" s="1"/>
  <c r="F72" i="32" s="1"/>
  <c r="J72" i="32" s="1"/>
  <c r="H23" i="32"/>
  <c r="L23" i="32"/>
  <c r="P23" i="32"/>
  <c r="D47" i="32" s="1"/>
  <c r="H47" i="32"/>
  <c r="L47" i="32" s="1"/>
  <c r="P47" i="32" s="1"/>
  <c r="D72" i="32" s="1"/>
  <c r="H72" i="32" s="1"/>
  <c r="L72" i="32" s="1"/>
  <c r="G23" i="32"/>
  <c r="K23" i="32" s="1"/>
  <c r="O23" i="32" s="1"/>
  <c r="C47" i="32" s="1"/>
  <c r="G47" i="32" s="1"/>
  <c r="J23" i="35"/>
  <c r="N23" i="35" s="1"/>
  <c r="R23" i="35" s="1"/>
  <c r="F47" i="35" s="1"/>
  <c r="J47" i="35" s="1"/>
  <c r="N47" i="35" s="1"/>
  <c r="R47" i="35" s="1"/>
  <c r="F72" i="35" s="1"/>
  <c r="J72" i="35"/>
  <c r="I23" i="48"/>
  <c r="M23" i="48" s="1"/>
  <c r="Q23" i="48"/>
  <c r="E47" i="48"/>
  <c r="I47" i="48" s="1"/>
  <c r="M47" i="48" s="1"/>
  <c r="Q47" i="48" s="1"/>
  <c r="E72" i="48" s="1"/>
  <c r="I72" i="48" s="1"/>
  <c r="M72" i="48" s="1"/>
  <c r="I23" i="32"/>
  <c r="M23" i="32"/>
  <c r="Q23" i="32" s="1"/>
  <c r="E47" i="32"/>
  <c r="I47" i="32"/>
  <c r="M47" i="32"/>
  <c r="Q47" i="32" s="1"/>
  <c r="E72" i="32" s="1"/>
  <c r="I72" i="32" s="1"/>
  <c r="M72" i="32" s="1"/>
  <c r="C75" i="30"/>
  <c r="S69" i="28"/>
  <c r="S69" i="34"/>
  <c r="S51" i="34"/>
  <c r="Q71" i="34"/>
  <c r="S73" i="34" s="1"/>
  <c r="S69" i="22"/>
  <c r="S69" i="45"/>
  <c r="S69" i="35"/>
  <c r="Q71" i="30"/>
  <c r="S68" i="35"/>
  <c r="S51" i="47"/>
  <c r="S69" i="37"/>
  <c r="S68" i="26"/>
  <c r="S70" i="26"/>
  <c r="S69" i="36"/>
  <c r="S68" i="27"/>
  <c r="S51" i="27"/>
  <c r="O71" i="27"/>
  <c r="S73" i="27" s="1"/>
  <c r="R71" i="30"/>
  <c r="Q71" i="26"/>
  <c r="P71" i="30"/>
  <c r="R71" i="35"/>
  <c r="S51" i="32"/>
  <c r="R71" i="22"/>
  <c r="P71" i="26"/>
  <c r="S69" i="32"/>
  <c r="S68" i="45"/>
  <c r="S70" i="48"/>
  <c r="S68" i="52"/>
  <c r="S69" i="51"/>
  <c r="S68" i="36"/>
  <c r="P71" i="1"/>
  <c r="R71" i="52"/>
  <c r="Q71" i="1"/>
  <c r="S73" i="1" s="1"/>
  <c r="H23" i="30"/>
  <c r="L23" i="30" s="1"/>
  <c r="P23" i="30" s="1"/>
  <c r="D47" i="30" s="1"/>
  <c r="H47" i="30" s="1"/>
  <c r="L47" i="30" s="1"/>
  <c r="P47" i="30" s="1"/>
  <c r="D72" i="30" s="1"/>
  <c r="H72" i="30"/>
  <c r="L72" i="30" s="1"/>
  <c r="J23" i="27"/>
  <c r="N23" i="27" s="1"/>
  <c r="R23" i="27"/>
  <c r="F47" i="27"/>
  <c r="J47" i="27" s="1"/>
  <c r="N47" i="27" s="1"/>
  <c r="R47" i="27" s="1"/>
  <c r="F72" i="27" s="1"/>
  <c r="J72" i="27" s="1"/>
  <c r="Q71" i="52"/>
  <c r="S51" i="48"/>
  <c r="I23" i="22"/>
  <c r="M23" i="22"/>
  <c r="Q23" i="22"/>
  <c r="E47" i="22" s="1"/>
  <c r="I47" i="22" s="1"/>
  <c r="M47" i="22" s="1"/>
  <c r="Q47" i="22" s="1"/>
  <c r="E72" i="22" s="1"/>
  <c r="I72" i="22" s="1"/>
  <c r="M72" i="22" s="1"/>
  <c r="R71" i="45"/>
  <c r="S51" i="26"/>
  <c r="R71" i="51"/>
  <c r="C75" i="35"/>
  <c r="C75" i="27"/>
  <c r="I23" i="26"/>
  <c r="M23" i="26" s="1"/>
  <c r="Q23" i="26" s="1"/>
  <c r="E47" i="26" s="1"/>
  <c r="I47" i="26" s="1"/>
  <c r="M47" i="26" s="1"/>
  <c r="Q47" i="26" s="1"/>
  <c r="E72" i="26" s="1"/>
  <c r="I72" i="26" s="1"/>
  <c r="M72" i="26" s="1"/>
  <c r="S51" i="35"/>
  <c r="S51" i="45"/>
  <c r="R71" i="49"/>
  <c r="C75" i="36"/>
  <c r="C75" i="22"/>
  <c r="P71" i="35"/>
  <c r="G23" i="47"/>
  <c r="K23" i="47" s="1"/>
  <c r="O23" i="47" s="1"/>
  <c r="C47" i="47" s="1"/>
  <c r="G47" i="47" s="1"/>
  <c r="K47" i="47" s="1"/>
  <c r="O47" i="47" s="1"/>
  <c r="C72" i="47" s="1"/>
  <c r="G72" i="47" s="1"/>
  <c r="K72" i="47" s="1"/>
  <c r="O71" i="22"/>
  <c r="H23" i="1"/>
  <c r="L23" i="1" s="1"/>
  <c r="P23" i="1" s="1"/>
  <c r="D47" i="1" s="1"/>
  <c r="H47" i="1" s="1"/>
  <c r="L47" i="1" s="1"/>
  <c r="P47" i="1"/>
  <c r="D72" i="1" s="1"/>
  <c r="H72" i="1"/>
  <c r="L72" i="1" s="1"/>
  <c r="I23" i="28"/>
  <c r="M23" i="28"/>
  <c r="Q23" i="28" s="1"/>
  <c r="E47" i="28" s="1"/>
  <c r="I47" i="28" s="1"/>
  <c r="M47" i="28" s="1"/>
  <c r="Q47" i="28" s="1"/>
  <c r="E72" i="28" s="1"/>
  <c r="I72" i="28" s="1"/>
  <c r="M72" i="28" s="1"/>
  <c r="S51" i="49"/>
  <c r="H23" i="52"/>
  <c r="L23" i="52"/>
  <c r="P23" i="52" s="1"/>
  <c r="D47" i="52" s="1"/>
  <c r="H47" i="52" s="1"/>
  <c r="L47" i="52" s="1"/>
  <c r="P47" i="52" s="1"/>
  <c r="D72" i="52"/>
  <c r="H72" i="52" s="1"/>
  <c r="L72" i="52" s="1"/>
  <c r="M23" i="37"/>
  <c r="Q23" i="37"/>
  <c r="E47" i="37" s="1"/>
  <c r="I47" i="37" s="1"/>
  <c r="M47" i="37" s="1"/>
  <c r="Q47" i="37" s="1"/>
  <c r="E72" i="37" s="1"/>
  <c r="I72" i="37" s="1"/>
  <c r="M72" i="37" s="1"/>
  <c r="J23" i="30"/>
  <c r="N23" i="30" s="1"/>
  <c r="R23" i="30" s="1"/>
  <c r="F47" i="30" s="1"/>
  <c r="J47" i="30" s="1"/>
  <c r="N47" i="30" s="1"/>
  <c r="R47" i="30" s="1"/>
  <c r="F72" i="30" s="1"/>
  <c r="J72" i="30" s="1"/>
  <c r="J23" i="28"/>
  <c r="N23" i="28" s="1"/>
  <c r="R23" i="28"/>
  <c r="F47" i="28" s="1"/>
  <c r="J47" i="28"/>
  <c r="N47" i="28" s="1"/>
  <c r="R47" i="28" s="1"/>
  <c r="F72" i="28" s="1"/>
  <c r="J72" i="28" s="1"/>
  <c r="Q71" i="27"/>
  <c r="L47" i="34"/>
  <c r="P47" i="34" s="1"/>
  <c r="D72" i="34" s="1"/>
  <c r="H72" i="34" s="1"/>
  <c r="L72" i="34" s="1"/>
  <c r="J23" i="52"/>
  <c r="N23" i="52" s="1"/>
  <c r="R23" i="52" s="1"/>
  <c r="F47" i="52" s="1"/>
  <c r="J47" i="52" s="1"/>
  <c r="N47" i="52" s="1"/>
  <c r="R47" i="52" s="1"/>
  <c r="F72" i="52" s="1"/>
  <c r="J72" i="52" s="1"/>
  <c r="I23" i="45"/>
  <c r="M23" i="45" s="1"/>
  <c r="Q23" i="45" s="1"/>
  <c r="E47" i="45" s="1"/>
  <c r="I47" i="45" s="1"/>
  <c r="M47" i="45" s="1"/>
  <c r="Q47" i="45" s="1"/>
  <c r="E72" i="45" s="1"/>
  <c r="I72" i="45" s="1"/>
  <c r="M72" i="45" s="1"/>
  <c r="J23" i="48"/>
  <c r="N23" i="48" s="1"/>
  <c r="R23" i="48"/>
  <c r="F47" i="48" s="1"/>
  <c r="J47" i="48" s="1"/>
  <c r="N47" i="48" s="1"/>
  <c r="R47" i="48" s="1"/>
  <c r="F72" i="48" s="1"/>
  <c r="J72" i="48" s="1"/>
  <c r="K23" i="52"/>
  <c r="O23" i="52" s="1"/>
  <c r="C47" i="52"/>
  <c r="G47" i="52" s="1"/>
  <c r="K47" i="52" s="1"/>
  <c r="O47" i="52" s="1"/>
  <c r="C72" i="52" s="1"/>
  <c r="G72" i="52" s="1"/>
  <c r="K72" i="52" s="1"/>
  <c r="D47" i="37"/>
  <c r="H47" i="37" s="1"/>
  <c r="L47" i="37"/>
  <c r="P47" i="37" s="1"/>
  <c r="D72" i="37"/>
  <c r="H72" i="37" s="1"/>
  <c r="L72" i="37" s="1"/>
  <c r="Q71" i="49"/>
  <c r="H23" i="35"/>
  <c r="L23" i="35" s="1"/>
  <c r="P23" i="35"/>
  <c r="D47" i="35" s="1"/>
  <c r="H47" i="35"/>
  <c r="L47" i="35" s="1"/>
  <c r="P47" i="35" s="1"/>
  <c r="D72" i="35" s="1"/>
  <c r="H72" i="35" s="1"/>
  <c r="L72" i="35" s="1"/>
  <c r="L23" i="47"/>
  <c r="P23" i="47" s="1"/>
  <c r="D47" i="47"/>
  <c r="H47" i="47" s="1"/>
  <c r="L47" i="47"/>
  <c r="P47" i="47"/>
  <c r="D72" i="47" s="1"/>
  <c r="H72" i="47" s="1"/>
  <c r="L72" i="47" s="1"/>
  <c r="S69" i="26"/>
  <c r="C75" i="49"/>
  <c r="S70" i="27"/>
  <c r="C75" i="48"/>
  <c r="C75" i="28"/>
  <c r="C75" i="51"/>
  <c r="C75" i="26"/>
  <c r="R71" i="47"/>
  <c r="C75" i="1"/>
  <c r="S51" i="51"/>
  <c r="C75" i="32"/>
  <c r="S68" i="32"/>
  <c r="S51" i="37"/>
  <c r="S70" i="52"/>
  <c r="S70" i="34"/>
  <c r="S69" i="47"/>
  <c r="O71" i="34"/>
  <c r="S51" i="28"/>
  <c r="C75" i="52"/>
  <c r="S70" i="47"/>
  <c r="C75" i="45"/>
  <c r="S68" i="22"/>
  <c r="S51" i="30"/>
  <c r="S68" i="51"/>
  <c r="Q71" i="32"/>
  <c r="C75" i="37"/>
  <c r="C75" i="34"/>
  <c r="R71" i="32"/>
  <c r="S69" i="52"/>
  <c r="S68" i="47"/>
  <c r="C75" i="47"/>
  <c r="S70" i="51"/>
  <c r="R71" i="34"/>
  <c r="S70" i="22"/>
  <c r="S70" i="1"/>
  <c r="S70" i="35"/>
  <c r="S70" i="49"/>
  <c r="S70" i="36"/>
  <c r="S70" i="30"/>
  <c r="O71" i="47"/>
  <c r="S68" i="37"/>
  <c r="S73" i="26"/>
  <c r="S71" i="37" l="1"/>
  <c r="P71" i="22"/>
  <c r="S71" i="27"/>
  <c r="S52" i="49"/>
  <c r="O71" i="49"/>
  <c r="S71" i="49" s="1"/>
  <c r="S73" i="48"/>
  <c r="Q71" i="37"/>
  <c r="S73" i="37" s="1"/>
  <c r="P71" i="36"/>
  <c r="S51" i="36"/>
  <c r="D47" i="48"/>
  <c r="H47" i="48" s="1"/>
  <c r="L47" i="48" s="1"/>
  <c r="P47" i="48" s="1"/>
  <c r="D72" i="48" s="1"/>
  <c r="H72" i="48" s="1"/>
  <c r="L72" i="48" s="1"/>
  <c r="R23" i="49"/>
  <c r="F47" i="49" s="1"/>
  <c r="J47" i="49" s="1"/>
  <c r="N47" i="49" s="1"/>
  <c r="R47" i="49" s="1"/>
  <c r="F72" i="49" s="1"/>
  <c r="J72" i="49" s="1"/>
  <c r="S71" i="1"/>
  <c r="S65" i="48"/>
  <c r="O71" i="48"/>
  <c r="S71" i="48" s="1"/>
  <c r="K47" i="32"/>
  <c r="O47" i="32" s="1"/>
  <c r="C72" i="32" s="1"/>
  <c r="G72" i="32" s="1"/>
  <c r="K72" i="32" s="1"/>
  <c r="J47" i="22"/>
  <c r="N47" i="22" s="1"/>
  <c r="R47" i="22" s="1"/>
  <c r="F72" i="22" s="1"/>
  <c r="J72" i="22" s="1"/>
  <c r="O23" i="30"/>
  <c r="C47" i="30" s="1"/>
  <c r="G47" i="30" s="1"/>
  <c r="K47" i="30" s="1"/>
  <c r="O47" i="30" s="1"/>
  <c r="C72" i="30" s="1"/>
  <c r="G72" i="30" s="1"/>
  <c r="K72" i="30" s="1"/>
  <c r="R23" i="37"/>
  <c r="F47" i="37" s="1"/>
  <c r="J47" i="37" s="1"/>
  <c r="N47" i="37" s="1"/>
  <c r="R47" i="37" s="1"/>
  <c r="F72" i="37" s="1"/>
  <c r="J72" i="37" s="1"/>
  <c r="S71" i="34"/>
  <c r="O71" i="30"/>
  <c r="S71" i="30" s="1"/>
  <c r="S58" i="45"/>
  <c r="S52" i="1"/>
  <c r="K23" i="1"/>
  <c r="O23" i="1" s="1"/>
  <c r="C47" i="1" s="1"/>
  <c r="G47" i="1" s="1"/>
  <c r="K47" i="1" s="1"/>
  <c r="O47" i="1" s="1"/>
  <c r="C72" i="1" s="1"/>
  <c r="G72" i="1" s="1"/>
  <c r="K72" i="1" s="1"/>
  <c r="R71" i="28"/>
  <c r="S71" i="45"/>
  <c r="S73" i="45"/>
  <c r="S51" i="52"/>
  <c r="S73" i="32"/>
  <c r="S71" i="32"/>
  <c r="S51" i="22"/>
  <c r="S71" i="26"/>
  <c r="O23" i="51"/>
  <c r="C47" i="51" s="1"/>
  <c r="G47" i="51" s="1"/>
  <c r="K47" i="51" s="1"/>
  <c r="O47" i="51" s="1"/>
  <c r="C72" i="51" s="1"/>
  <c r="G72" i="51" s="1"/>
  <c r="K72" i="51" s="1"/>
  <c r="H47" i="26"/>
  <c r="L47" i="26" s="1"/>
  <c r="P47" i="26" s="1"/>
  <c r="D72" i="26" s="1"/>
  <c r="H72" i="26" s="1"/>
  <c r="L72" i="26" s="1"/>
  <c r="P71" i="51"/>
  <c r="S62" i="28"/>
  <c r="S57" i="47"/>
  <c r="S60" i="47"/>
  <c r="O71" i="52"/>
  <c r="S71" i="52" s="1"/>
  <c r="S53" i="22"/>
  <c r="S54" i="27"/>
  <c r="S60" i="27"/>
  <c r="S62" i="37"/>
  <c r="O71" i="35"/>
  <c r="S51" i="1"/>
  <c r="S54" i="36"/>
  <c r="H23" i="22"/>
  <c r="L23" i="22" s="1"/>
  <c r="P23" i="22" s="1"/>
  <c r="D47" i="22" s="1"/>
  <c r="H47" i="22" s="1"/>
  <c r="L47" i="22" s="1"/>
  <c r="P47" i="22" s="1"/>
  <c r="D72" i="22" s="1"/>
  <c r="H72" i="22" s="1"/>
  <c r="L72" i="22" s="1"/>
  <c r="O71" i="32"/>
  <c r="O71" i="28"/>
  <c r="S71" i="28" s="1"/>
  <c r="O71" i="51"/>
  <c r="P71" i="47"/>
  <c r="O23" i="48"/>
  <c r="C47" i="48" s="1"/>
  <c r="G47" i="48" s="1"/>
  <c r="K47" i="48" s="1"/>
  <c r="O47" i="48" s="1"/>
  <c r="C72" i="48" s="1"/>
  <c r="G72" i="48" s="1"/>
  <c r="K72" i="48" s="1"/>
  <c r="Q23" i="36"/>
  <c r="E47" i="36" s="1"/>
  <c r="I47" i="36" s="1"/>
  <c r="M47" i="36" s="1"/>
  <c r="Q47" i="36" s="1"/>
  <c r="E72" i="36" s="1"/>
  <c r="I72" i="36" s="1"/>
  <c r="M72" i="36" s="1"/>
  <c r="I23" i="27"/>
  <c r="M23" i="27" s="1"/>
  <c r="Q23" i="27" s="1"/>
  <c r="E47" i="27" s="1"/>
  <c r="I47" i="27" s="1"/>
  <c r="M47" i="27" s="1"/>
  <c r="Q47" i="27" s="1"/>
  <c r="E72" i="27" s="1"/>
  <c r="I72" i="27" s="1"/>
  <c r="M72" i="27" s="1"/>
  <c r="I23" i="35"/>
  <c r="M23" i="35" s="1"/>
  <c r="Q23" i="35" s="1"/>
  <c r="E47" i="35" s="1"/>
  <c r="I47" i="35" s="1"/>
  <c r="M47" i="35" s="1"/>
  <c r="Q47" i="35" s="1"/>
  <c r="E72" i="35" s="1"/>
  <c r="I72" i="35" s="1"/>
  <c r="M72" i="35" s="1"/>
  <c r="S73" i="36" l="1"/>
  <c r="S71" i="36"/>
  <c r="S71" i="47"/>
  <c r="S73" i="47"/>
  <c r="S73" i="30"/>
  <c r="S73" i="52"/>
  <c r="S73" i="51"/>
  <c r="S71" i="51"/>
  <c r="S73" i="28"/>
  <c r="S73" i="49"/>
  <c r="S73" i="22"/>
  <c r="S71" i="22"/>
  <c r="S71" i="35"/>
  <c r="S73" i="35"/>
</calcChain>
</file>

<file path=xl/sharedStrings.xml><?xml version="1.0" encoding="utf-8"?>
<sst xmlns="http://schemas.openxmlformats.org/spreadsheetml/2006/main" count="3372" uniqueCount="320">
  <si>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</si>
  <si>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</si>
  <si>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</si>
  <si>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</si>
  <si>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</si>
  <si>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</si>
  <si>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</si>
  <si>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</si>
  <si>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</si>
  <si>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</si>
  <si>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</si>
  <si>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</si>
  <si>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</si>
  <si>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</si>
  <si>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</si>
  <si>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</si>
  <si>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</si>
  <si>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</si>
  <si>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</si>
  <si>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</si>
  <si>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</si>
  <si>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</si>
  <si>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</si>
  <si>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</si>
  <si>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</si>
  <si>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</si>
  <si>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</si>
  <si>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</si>
  <si>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</si>
  <si>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</si>
  <si>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</si>
  <si>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</si>
  <si>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</si>
  <si>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eligible</t>
  </si>
  <si>
    <t>Eligible</t>
  </si>
  <si>
    <t>Austin</t>
  </si>
  <si>
    <t>Boston</t>
  </si>
  <si>
    <t>Cleveland</t>
  </si>
  <si>
    <t>Indy</t>
  </si>
  <si>
    <t>Long Island</t>
  </si>
  <si>
    <t>Tyler</t>
  </si>
  <si>
    <t>adj BA</t>
  </si>
  <si>
    <t>Craig Cotton</t>
  </si>
  <si>
    <t>Mariano Reynoso</t>
  </si>
  <si>
    <t>Adam Rodenbeck</t>
  </si>
  <si>
    <t>Blake Boudreaux</t>
  </si>
  <si>
    <t>Lee Rodriguez</t>
  </si>
  <si>
    <t>Evan Silver</t>
  </si>
  <si>
    <t>Wally Mozdzierz</t>
  </si>
  <si>
    <t>Mike McGlashon</t>
  </si>
  <si>
    <t>Giovanni Francese</t>
  </si>
  <si>
    <t>Warren Richardson</t>
  </si>
  <si>
    <t>Darnell Booker</t>
  </si>
  <si>
    <t>Clint Woodard</t>
  </si>
  <si>
    <t>Richie Schultz</t>
  </si>
  <si>
    <t>Jerry Windell</t>
  </si>
  <si>
    <t>Jeff Dell</t>
  </si>
  <si>
    <t>Steve Lyles</t>
  </si>
  <si>
    <t>Kevin Burton</t>
  </si>
  <si>
    <t>John Parker</t>
  </si>
  <si>
    <t>Rocky Zamora</t>
  </si>
  <si>
    <t>Doug Biggins</t>
  </si>
  <si>
    <t>Braulio Thorne</t>
  </si>
  <si>
    <t>Frank Facio</t>
  </si>
  <si>
    <t>Ron Watson</t>
  </si>
  <si>
    <t>Dan Greene</t>
  </si>
  <si>
    <t>Larry Reed</t>
  </si>
  <si>
    <t>Paul Trujillo</t>
  </si>
  <si>
    <t>Lupe Perez</t>
  </si>
  <si>
    <t>Seth Clark</t>
  </si>
  <si>
    <t>John Bancroft</t>
  </si>
  <si>
    <t>Sam McKinzie</t>
  </si>
  <si>
    <t>Chicago</t>
  </si>
  <si>
    <t>Colorado</t>
  </si>
  <si>
    <t>Jim Mastro</t>
  </si>
  <si>
    <t>James Michaels</t>
  </si>
  <si>
    <t>Ron Brown</t>
  </si>
  <si>
    <t>Tony Santiago</t>
  </si>
  <si>
    <t>Sherlock Washington</t>
  </si>
  <si>
    <t>Wilbert Turner</t>
  </si>
  <si>
    <t>John Kibodeaux</t>
  </si>
  <si>
    <t>Rose Reed</t>
  </si>
  <si>
    <t>Cazzie Kirk</t>
  </si>
  <si>
    <t>Reginald Merrick</t>
  </si>
  <si>
    <t>Kyle Lewis</t>
  </si>
  <si>
    <t>Darnell Williams</t>
  </si>
  <si>
    <t>Kalari Girtley</t>
  </si>
  <si>
    <t>Nick Lopez</t>
  </si>
  <si>
    <t>Alex Barrera</t>
  </si>
  <si>
    <t>Larry Haile</t>
  </si>
  <si>
    <t>Ron Cochran</t>
  </si>
  <si>
    <t>James Monza</t>
  </si>
  <si>
    <t>Kevin Sibson</t>
  </si>
  <si>
    <t>Axel Cox</t>
  </si>
  <si>
    <t>Tim Hibner</t>
  </si>
  <si>
    <t>Jon Walker</t>
  </si>
  <si>
    <t>Orlando Dominguez</t>
  </si>
  <si>
    <t>Ethan Johnston</t>
  </si>
  <si>
    <t>Sam Griswold</t>
  </si>
  <si>
    <t>Andrew Greene</t>
  </si>
  <si>
    <t>Jason Dobbs</t>
  </si>
  <si>
    <t>Greg Roberts</t>
  </si>
  <si>
    <t>Bobby Lakey</t>
  </si>
  <si>
    <t>Dave Benney</t>
  </si>
  <si>
    <t>Jordy Stringer</t>
  </si>
  <si>
    <t>Bernardo Barrera</t>
  </si>
  <si>
    <t>Chad Perry</t>
  </si>
  <si>
    <t>JJ Ward</t>
  </si>
  <si>
    <t>Elzie Haskett</t>
  </si>
  <si>
    <t>Pete Trejo</t>
  </si>
  <si>
    <t>Frank Porter</t>
  </si>
  <si>
    <t>Steve Michaels</t>
  </si>
  <si>
    <t>Michael Lewis</t>
  </si>
  <si>
    <t>Wayne Sibson</t>
  </si>
  <si>
    <t>yes</t>
  </si>
  <si>
    <t>Joe O'Neill</t>
  </si>
  <si>
    <t>Aqil Sajjad</t>
  </si>
  <si>
    <t>Matt McCoy</t>
  </si>
  <si>
    <t>Ben Goodrich</t>
  </si>
  <si>
    <t>Gil Ramos</t>
  </si>
  <si>
    <t>Jonathan Akin</t>
  </si>
  <si>
    <t>Clayton King</t>
  </si>
  <si>
    <t>Brian Christian</t>
  </si>
  <si>
    <t>Jason Ackiss</t>
  </si>
  <si>
    <t>Paul Howard</t>
  </si>
  <si>
    <t>Wichita</t>
  </si>
  <si>
    <t>Southwest</t>
  </si>
  <si>
    <t>Minnesota</t>
  </si>
  <si>
    <t>RHI</t>
  </si>
  <si>
    <t>Taiwan</t>
  </si>
  <si>
    <t>29</t>
  </si>
  <si>
    <t>37</t>
  </si>
  <si>
    <t>23</t>
  </si>
  <si>
    <t>16</t>
  </si>
  <si>
    <t>17</t>
  </si>
  <si>
    <t>6</t>
  </si>
  <si>
    <t>39</t>
  </si>
  <si>
    <t>9</t>
  </si>
  <si>
    <t>14</t>
  </si>
  <si>
    <t>81</t>
  </si>
  <si>
    <t>26</t>
  </si>
  <si>
    <t>19</t>
  </si>
  <si>
    <t>Cleo Stephens</t>
  </si>
  <si>
    <t>10</t>
  </si>
  <si>
    <t>33</t>
  </si>
  <si>
    <t>Debbie Brummer</t>
  </si>
  <si>
    <t>7</t>
  </si>
  <si>
    <t>28</t>
  </si>
  <si>
    <t>Dan Kelley</t>
  </si>
  <si>
    <t>21</t>
  </si>
  <si>
    <t>13</t>
  </si>
  <si>
    <t>99</t>
  </si>
  <si>
    <t>31</t>
  </si>
  <si>
    <t>18</t>
  </si>
  <si>
    <t>20</t>
  </si>
  <si>
    <t>15</t>
  </si>
  <si>
    <t>3</t>
  </si>
  <si>
    <t>2</t>
  </si>
  <si>
    <t>11</t>
  </si>
  <si>
    <t>1</t>
  </si>
  <si>
    <t>Gary Boettcher</t>
  </si>
  <si>
    <t>32</t>
  </si>
  <si>
    <t>Bob Moore</t>
  </si>
  <si>
    <t>25</t>
  </si>
  <si>
    <t>40</t>
  </si>
  <si>
    <t>Roger Keeney</t>
  </si>
  <si>
    <t>8</t>
  </si>
  <si>
    <t>4</t>
  </si>
  <si>
    <t>5</t>
  </si>
  <si>
    <t>Fonzi Medrano</t>
  </si>
  <si>
    <t>Bayou City</t>
  </si>
  <si>
    <t>66</t>
  </si>
  <si>
    <t>Stanley Griffin</t>
  </si>
  <si>
    <t>89</t>
  </si>
  <si>
    <t>Christian Keely</t>
  </si>
  <si>
    <t>Tony Guy</t>
  </si>
  <si>
    <t>35</t>
  </si>
  <si>
    <t>New Jersey</t>
  </si>
  <si>
    <t>55</t>
  </si>
  <si>
    <t>24</t>
  </si>
  <si>
    <t>Jarmael Jones</t>
  </si>
  <si>
    <t>78</t>
  </si>
  <si>
    <t>88</t>
  </si>
  <si>
    <t>41</t>
  </si>
  <si>
    <t>45</t>
  </si>
  <si>
    <t>71</t>
  </si>
  <si>
    <t>Roy Eubanks</t>
  </si>
  <si>
    <t>12</t>
  </si>
  <si>
    <t>48</t>
  </si>
  <si>
    <t>Olivia Duron</t>
  </si>
  <si>
    <t>52</t>
  </si>
  <si>
    <t>36</t>
  </si>
  <si>
    <t>Tee Harris</t>
  </si>
  <si>
    <t>74</t>
  </si>
  <si>
    <t>Jacory Wiley</t>
  </si>
  <si>
    <t>Phillip Traylor</t>
  </si>
  <si>
    <t>John Boggs</t>
  </si>
  <si>
    <t>John Lombardo</t>
  </si>
  <si>
    <t>30</t>
  </si>
  <si>
    <t>Kevin Barrett</t>
  </si>
  <si>
    <t>Delores Butler</t>
  </si>
  <si>
    <t>Doug Winthrop</t>
  </si>
  <si>
    <t>Bill Kuzman</t>
  </si>
  <si>
    <t>Imran Ahmed</t>
  </si>
  <si>
    <t>Matt Puvogel</t>
  </si>
  <si>
    <t>Jared Woodard</t>
  </si>
  <si>
    <t>Kevin Lowe</t>
  </si>
  <si>
    <t>Christian Merrick</t>
  </si>
  <si>
    <t>Robert Perez</t>
  </si>
  <si>
    <t>Not &gt;= 4</t>
  </si>
  <si>
    <t>Evan Van Duyne</t>
  </si>
  <si>
    <t>Donna Moore</t>
  </si>
  <si>
    <t>60</t>
  </si>
  <si>
    <t>Not &gt;= 20</t>
  </si>
  <si>
    <t>Not &gt;= 120</t>
  </si>
  <si>
    <t>David King</t>
  </si>
  <si>
    <t>Iowa</t>
  </si>
  <si>
    <t>Lone Star</t>
  </si>
  <si>
    <t>46</t>
  </si>
  <si>
    <t>Joe McCormick</t>
  </si>
  <si>
    <t>Guy Zuccarillo</t>
  </si>
  <si>
    <t>75</t>
  </si>
  <si>
    <t>Rich Koppenjan</t>
  </si>
  <si>
    <t>Omar Atin</t>
  </si>
  <si>
    <t>Steve Rutch</t>
  </si>
  <si>
    <t>Ohmny Romero</t>
  </si>
  <si>
    <t>Greg Parra</t>
  </si>
  <si>
    <t>Danny Fappiano</t>
  </si>
  <si>
    <t>Mike Finn</t>
  </si>
  <si>
    <t>Brandon Chesser</t>
  </si>
  <si>
    <t>77</t>
  </si>
  <si>
    <t>Pam Chesser</t>
  </si>
  <si>
    <t>Stephen Guerra</t>
  </si>
  <si>
    <t>Dan Eliason</t>
  </si>
  <si>
    <t>51</t>
  </si>
  <si>
    <t>Jennifer Boylan</t>
  </si>
  <si>
    <t>50</t>
  </si>
  <si>
    <t>Justin Tshinnie</t>
  </si>
  <si>
    <t>Daniel Greene Jr</t>
  </si>
  <si>
    <t>Carly Bradford</t>
  </si>
  <si>
    <t>Charlie Anderson</t>
  </si>
  <si>
    <t>Josh Sisson</t>
  </si>
  <si>
    <t>Tamera Hale</t>
  </si>
  <si>
    <t>Jim Hughes</t>
  </si>
  <si>
    <t>Joe DeJesus</t>
  </si>
  <si>
    <t>James Sciortino</t>
  </si>
  <si>
    <t>Brett Sanders</t>
  </si>
  <si>
    <t>Fred Oldham</t>
  </si>
  <si>
    <t>Sheena Shelby</t>
  </si>
  <si>
    <t>Steve Ryan</t>
  </si>
  <si>
    <t>Robert Fairfax</t>
  </si>
  <si>
    <t>Isaac Smith</t>
  </si>
  <si>
    <t>Scott Hudson</t>
  </si>
  <si>
    <t>Jack Lai</t>
  </si>
  <si>
    <t>56</t>
  </si>
  <si>
    <t>Terry Huang</t>
  </si>
  <si>
    <t>Fernando Chang</t>
  </si>
  <si>
    <t>Jovi Sung</t>
  </si>
  <si>
    <t>Rock Kuo</t>
  </si>
  <si>
    <t>Jimmy Chen</t>
  </si>
  <si>
    <t>Leo Lin</t>
  </si>
  <si>
    <t>Wali Salahuddin</t>
  </si>
  <si>
    <t>42</t>
  </si>
  <si>
    <t>Ali Rajabi</t>
  </si>
  <si>
    <t>Richard Taylor</t>
  </si>
  <si>
    <t>Kaye Zimper</t>
  </si>
  <si>
    <t>Joseph Fleeks</t>
  </si>
  <si>
    <t>59</t>
  </si>
  <si>
    <t>Jake King</t>
  </si>
  <si>
    <t>Demetrius Morrow</t>
  </si>
  <si>
    <t>Graham Mathenia</t>
  </si>
  <si>
    <t>Frank Guerra</t>
  </si>
  <si>
    <t>Ben Lackender</t>
  </si>
  <si>
    <t>Ed Brown</t>
  </si>
  <si>
    <t>64</t>
  </si>
  <si>
    <t>Kent Ku</t>
  </si>
  <si>
    <t>Zach Arambula</t>
  </si>
  <si>
    <t>61</t>
  </si>
  <si>
    <t>Chelsea White</t>
  </si>
  <si>
    <t>Dennis Lynch</t>
  </si>
  <si>
    <t>Scean Atkinson</t>
  </si>
  <si>
    <t>Richard Sexton</t>
  </si>
  <si>
    <t>John Patterson</t>
  </si>
  <si>
    <t>Jason Walters</t>
  </si>
  <si>
    <t>Andre Lewis</t>
  </si>
  <si>
    <t>Gregory McDuffie</t>
  </si>
  <si>
    <t>Mike Couglin</t>
  </si>
  <si>
    <t>Greg Fusco</t>
  </si>
  <si>
    <t>William Miles</t>
  </si>
  <si>
    <t>Richie Flores</t>
  </si>
  <si>
    <t>Rich Krussell</t>
  </si>
  <si>
    <t>Andrew Bernet</t>
  </si>
  <si>
    <t>Pat Lemke</t>
  </si>
  <si>
    <t>Deanna Callender</t>
  </si>
  <si>
    <t>Juan Gonzales</t>
  </si>
  <si>
    <t>Yrall Harris</t>
  </si>
  <si>
    <t>Joga Singh</t>
  </si>
  <si>
    <t>Rondell Ferguson</t>
  </si>
  <si>
    <t>Darryl Minor</t>
  </si>
  <si>
    <t>Joe Quintanilla</t>
  </si>
  <si>
    <t>Rob Thayer</t>
  </si>
  <si>
    <t>William Landrum</t>
  </si>
  <si>
    <t>Darren Jackson</t>
  </si>
  <si>
    <t>Corey Buckingham</t>
  </si>
  <si>
    <t>Willy Clinton</t>
  </si>
  <si>
    <t>FaShandra Howard</t>
  </si>
  <si>
    <t>Louis Thompson</t>
  </si>
  <si>
    <t>Beau Borton</t>
  </si>
  <si>
    <t>Julie Aufdenkamp</t>
  </si>
  <si>
    <t>Nicole Phelps</t>
  </si>
  <si>
    <t>Jim Burnette</t>
  </si>
  <si>
    <t>John Geeter</t>
  </si>
  <si>
    <t>Chris Peterson</t>
  </si>
  <si>
    <t>Demeil Wright</t>
  </si>
  <si>
    <t>Vincent Chiu</t>
  </si>
  <si>
    <t>Markita Lane</t>
  </si>
  <si>
    <t>Matthew Lassai</t>
  </si>
  <si>
    <t>Patty Greene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</si>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</sst>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NumberFormat="0" applyFont="0" applyFill="0" applyBorder="0" applyAlignment="0" applyProtection="0"/>
  </cellStyleXfs>
  <cellXfs count="16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1" fillId="0" borderId="29" xfId="0" applyFont="1" applyBorder="1"/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0" fontId="1" fillId="0" borderId="6" xfId="0" applyFont="1" applyBorder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30" xfId="0" applyFont="1" applyBorder="1"/>
    <xf numFmtId="2" fontId="3" fillId="0" borderId="31" xfId="0" applyNumberFormat="1" applyFont="1" applyBorder="1"/>
    <xf numFmtId="165" fontId="3" fillId="0" borderId="31" xfId="0" applyNumberFormat="1" applyFont="1" applyBorder="1"/>
    <xf numFmtId="0" fontId="1" fillId="0" borderId="32" xfId="0" applyFont="1" applyBorder="1"/>
    <xf numFmtId="0" fontId="3" fillId="0" borderId="33" xfId="0" applyFont="1" applyBorder="1"/>
    <xf numFmtId="0" fontId="3" fillId="0" borderId="34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5" xfId="0" applyNumberFormat="1" applyFont="1" applyBorder="1"/>
    <xf numFmtId="49" fontId="0" fillId="0" borderId="36" xfId="0" applyNumberFormat="1" applyBorder="1"/>
    <xf numFmtId="49" fontId="0" fillId="0" borderId="37" xfId="0" applyNumberFormat="1" applyBorder="1"/>
    <xf numFmtId="0" fontId="1" fillId="0" borderId="38" xfId="0" applyFont="1" applyBorder="1"/>
    <xf numFmtId="0" fontId="1" fillId="0" borderId="3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3" xfId="0" applyNumberFormat="1" applyBorder="1"/>
    <xf numFmtId="0" fontId="3" fillId="0" borderId="43" xfId="0" applyFont="1" applyBorder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49" fontId="0" fillId="0" borderId="35" xfId="0" applyNumberFormat="1" applyBorder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3" fillId="0" borderId="12" xfId="0" applyFont="1" applyBorder="1"/>
    <xf numFmtId="49" fontId="0" fillId="0" borderId="44" xfId="0" applyNumberForma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30" xfId="0" applyBorder="1"/>
    <xf numFmtId="0" fontId="1" fillId="0" borderId="45" xfId="0" applyFont="1" applyBorder="1"/>
    <xf numFmtId="0" fontId="1" fillId="0" borderId="31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10" fontId="0" fillId="0" borderId="0" xfId="1" applyNumberFormat="1" applyFon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49" fontId="3" fillId="0" borderId="36" xfId="0" applyNumberFormat="1" applyFont="1" applyBorder="1"/>
    <xf numFmtId="0" fontId="3" fillId="0" borderId="10" xfId="0" applyFont="1" applyBorder="1"/>
    <xf numFmtId="0" fontId="3" fillId="0" borderId="0" xfId="0" applyFont="1" applyFill="1" applyBorder="1"/>
    <xf numFmtId="0" fontId="9" fillId="0" borderId="0" xfId="0" applyFont="1"/>
    <xf numFmtId="0" fontId="0" fillId="0" borderId="0" xfId="0" applyFont="1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31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6" xfId="0" applyBorder="1"/>
    <xf numFmtId="0" fontId="0" fillId="0" borderId="51" xfId="0" applyBorder="1"/>
    <xf numFmtId="0" fontId="0" fillId="0" borderId="52" xfId="0" applyBorder="1"/>
    <xf numFmtId="0" fontId="0" fillId="0" borderId="25" xfId="0" applyBorder="1"/>
    <xf numFmtId="0" fontId="0" fillId="0" borderId="35" xfId="0" applyBorder="1"/>
    <xf numFmtId="0" fontId="1" fillId="0" borderId="53" xfId="0" applyFont="1" applyBorder="1"/>
    <xf numFmtId="0" fontId="1" fillId="0" borderId="54" xfId="0" applyFont="1" applyBorder="1"/>
    <xf numFmtId="165" fontId="1" fillId="0" borderId="1" xfId="0" applyNumberFormat="1" applyFont="1" applyBorder="1"/>
    <xf numFmtId="165" fontId="1" fillId="0" borderId="35" xfId="0" applyNumberFormat="1" applyFont="1" applyBorder="1"/>
    <xf numFmtId="165" fontId="1" fillId="0" borderId="55" xfId="0" applyNumberFormat="1" applyFont="1" applyBorder="1"/>
    <xf numFmtId="0" fontId="3" fillId="0" borderId="35" xfId="0" applyFont="1" applyBorder="1"/>
    <xf numFmtId="0" fontId="3" fillId="0" borderId="31" xfId="0" applyFont="1" applyBorder="1" applyAlignment="1">
      <alignment horizontal="center"/>
    </xf>
    <xf numFmtId="0" fontId="1" fillId="0" borderId="0" xfId="0" applyFont="1" applyFill="1" applyBorder="1"/>
    <xf numFmtId="49" fontId="0" fillId="0" borderId="36" xfId="0" applyNumberFormat="1" applyFont="1" applyBorder="1"/>
    <xf numFmtId="0" fontId="0" fillId="0" borderId="15" xfId="0" applyFont="1" applyBorder="1"/>
    <xf numFmtId="0" fontId="0" fillId="0" borderId="35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3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9640-B433-4350-8111-78E76083040A}">
  <sheetPr codeName="Sheet17"/>
  <dimension ref="A1:AD77"/>
  <sheetViews>
    <sheetView tabSelected="1" zoomScale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7" max="27" width="12.33203125" customWidth="1"/>
  </cols>
  <sheetData>
    <row r="1" spans="1:20" ht="13.8" thickBot="1" x14ac:dyDescent="0.3">
      <c r="A1" s="1" t="s">
        <v>0</v>
      </c>
      <c r="B1" s="2" t="s">
        <v>1</v>
      </c>
      <c r="C1" s="156" t="s">
        <v>127</v>
      </c>
      <c r="D1" s="157"/>
      <c r="E1" s="158"/>
      <c r="F1" s="4">
        <v>6</v>
      </c>
      <c r="G1" s="156" t="s">
        <v>72</v>
      </c>
      <c r="H1" s="157"/>
      <c r="I1" s="158"/>
      <c r="J1" s="4">
        <v>11</v>
      </c>
      <c r="K1" s="156" t="s">
        <v>217</v>
      </c>
      <c r="L1" s="157"/>
      <c r="M1" s="158"/>
      <c r="N1" s="4">
        <v>7</v>
      </c>
      <c r="O1" s="156" t="s">
        <v>38</v>
      </c>
      <c r="P1" s="157"/>
      <c r="Q1" s="158"/>
      <c r="R1" s="4">
        <v>6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85" t="s">
        <v>137</v>
      </c>
      <c r="B3" s="88" t="s">
        <v>227</v>
      </c>
      <c r="C3" s="12">
        <v>3</v>
      </c>
      <c r="D3" s="13">
        <v>1</v>
      </c>
      <c r="E3" s="13">
        <v>0</v>
      </c>
      <c r="F3" s="14">
        <v>3</v>
      </c>
      <c r="G3" s="12">
        <v>6</v>
      </c>
      <c r="H3" s="13">
        <v>5</v>
      </c>
      <c r="I3" s="13">
        <v>0</v>
      </c>
      <c r="J3" s="14">
        <v>3</v>
      </c>
      <c r="K3" s="12">
        <v>5</v>
      </c>
      <c r="L3" s="13">
        <v>5</v>
      </c>
      <c r="M3" s="13">
        <v>0</v>
      </c>
      <c r="N3" s="14">
        <v>4</v>
      </c>
      <c r="O3" s="12">
        <v>3</v>
      </c>
      <c r="P3" s="13">
        <v>3</v>
      </c>
      <c r="Q3" s="13">
        <v>0</v>
      </c>
      <c r="R3" s="14">
        <v>0</v>
      </c>
      <c r="S3" s="17"/>
    </row>
    <row r="4" spans="1:20" x14ac:dyDescent="0.25">
      <c r="A4" s="85" t="s">
        <v>146</v>
      </c>
      <c r="B4" s="88" t="s">
        <v>228</v>
      </c>
      <c r="C4" s="12">
        <v>3</v>
      </c>
      <c r="D4" s="13">
        <v>3</v>
      </c>
      <c r="E4" s="13">
        <v>0</v>
      </c>
      <c r="F4" s="14">
        <v>2</v>
      </c>
      <c r="G4" s="12">
        <v>6</v>
      </c>
      <c r="H4" s="13">
        <v>4</v>
      </c>
      <c r="I4" s="13">
        <v>0</v>
      </c>
      <c r="J4" s="14">
        <v>3</v>
      </c>
      <c r="K4" s="12">
        <v>5</v>
      </c>
      <c r="L4" s="13">
        <v>3</v>
      </c>
      <c r="M4" s="13">
        <v>2</v>
      </c>
      <c r="N4" s="14">
        <v>0</v>
      </c>
      <c r="O4" s="12">
        <v>4</v>
      </c>
      <c r="P4" s="13">
        <v>4</v>
      </c>
      <c r="Q4" s="13">
        <v>0</v>
      </c>
      <c r="R4" s="14">
        <v>3</v>
      </c>
      <c r="S4" s="17"/>
      <c r="T4" s="100"/>
    </row>
    <row r="5" spans="1:20" x14ac:dyDescent="0.25">
      <c r="A5" s="85" t="s">
        <v>198</v>
      </c>
      <c r="B5" s="88" t="s">
        <v>229</v>
      </c>
      <c r="C5" s="12">
        <v>3</v>
      </c>
      <c r="D5" s="13">
        <v>2</v>
      </c>
      <c r="E5" s="13">
        <v>0</v>
      </c>
      <c r="F5" s="14">
        <v>1</v>
      </c>
      <c r="G5" s="12">
        <v>6</v>
      </c>
      <c r="H5" s="13">
        <v>3</v>
      </c>
      <c r="I5" s="13">
        <v>1</v>
      </c>
      <c r="J5" s="14">
        <v>5</v>
      </c>
      <c r="K5" s="12">
        <v>6</v>
      </c>
      <c r="L5" s="13">
        <v>2</v>
      </c>
      <c r="M5" s="13">
        <v>2</v>
      </c>
      <c r="N5" s="14">
        <v>1</v>
      </c>
      <c r="O5" s="12"/>
      <c r="P5" s="13"/>
      <c r="Q5" s="13"/>
      <c r="R5" s="14"/>
      <c r="S5" s="17"/>
      <c r="T5" s="100"/>
    </row>
    <row r="6" spans="1:20" x14ac:dyDescent="0.25">
      <c r="A6" s="85" t="s">
        <v>187</v>
      </c>
      <c r="B6" s="88" t="s">
        <v>208</v>
      </c>
      <c r="C6" s="12">
        <v>0</v>
      </c>
      <c r="D6" s="13">
        <v>0</v>
      </c>
      <c r="E6" s="13">
        <v>0</v>
      </c>
      <c r="F6" s="14">
        <v>0</v>
      </c>
      <c r="G6" s="12"/>
      <c r="H6" s="13"/>
      <c r="I6" s="13"/>
      <c r="J6" s="14"/>
      <c r="K6" s="12">
        <v>0</v>
      </c>
      <c r="L6" s="13">
        <v>0</v>
      </c>
      <c r="M6" s="13">
        <v>0</v>
      </c>
      <c r="N6" s="14">
        <v>0</v>
      </c>
      <c r="O6" s="12">
        <v>1</v>
      </c>
      <c r="P6" s="13">
        <v>1</v>
      </c>
      <c r="Q6" s="13">
        <v>0</v>
      </c>
      <c r="R6" s="14">
        <v>0</v>
      </c>
      <c r="S6" s="17" t="s">
        <v>8</v>
      </c>
      <c r="T6" s="100"/>
    </row>
    <row r="7" spans="1:20" x14ac:dyDescent="0.25">
      <c r="A7" s="85" t="s">
        <v>144</v>
      </c>
      <c r="B7" s="88" t="s">
        <v>93</v>
      </c>
      <c r="C7" s="12">
        <v>3</v>
      </c>
      <c r="D7" s="13">
        <v>2</v>
      </c>
      <c r="E7" s="13">
        <v>0</v>
      </c>
      <c r="F7" s="14">
        <v>2</v>
      </c>
      <c r="G7" s="12">
        <v>6</v>
      </c>
      <c r="H7" s="13">
        <v>4</v>
      </c>
      <c r="I7" s="13">
        <v>1</v>
      </c>
      <c r="J7" s="14">
        <v>1</v>
      </c>
      <c r="K7" s="12">
        <v>5</v>
      </c>
      <c r="L7" s="13">
        <v>2</v>
      </c>
      <c r="M7" s="13">
        <v>0</v>
      </c>
      <c r="N7" s="14">
        <v>1</v>
      </c>
      <c r="O7" s="12">
        <v>2</v>
      </c>
      <c r="P7" s="13">
        <v>1</v>
      </c>
      <c r="Q7" s="13">
        <v>0</v>
      </c>
      <c r="R7" s="14">
        <v>0</v>
      </c>
      <c r="S7" s="17"/>
      <c r="T7" s="100"/>
    </row>
    <row r="8" spans="1:20" x14ac:dyDescent="0.25">
      <c r="A8" s="85" t="s">
        <v>158</v>
      </c>
      <c r="B8" s="88" t="s">
        <v>113</v>
      </c>
      <c r="C8" s="12">
        <v>0</v>
      </c>
      <c r="D8" s="13">
        <v>0</v>
      </c>
      <c r="E8" s="13">
        <v>0</v>
      </c>
      <c r="F8" s="14">
        <v>0</v>
      </c>
      <c r="G8" s="12"/>
      <c r="H8" s="13"/>
      <c r="I8" s="13"/>
      <c r="J8" s="14"/>
      <c r="K8" s="12">
        <v>1</v>
      </c>
      <c r="L8" s="13">
        <v>0</v>
      </c>
      <c r="M8" s="13">
        <v>0</v>
      </c>
      <c r="N8" s="14">
        <v>0</v>
      </c>
      <c r="O8" s="12">
        <v>2</v>
      </c>
      <c r="P8" s="13">
        <v>2</v>
      </c>
      <c r="Q8" s="13">
        <v>0</v>
      </c>
      <c r="R8" s="14">
        <v>0</v>
      </c>
      <c r="S8" s="17"/>
      <c r="T8" s="100"/>
    </row>
    <row r="9" spans="1:20" x14ac:dyDescent="0.25">
      <c r="A9" s="85" t="s">
        <v>152</v>
      </c>
      <c r="B9" s="88" t="s">
        <v>42</v>
      </c>
      <c r="C9" s="12">
        <v>3</v>
      </c>
      <c r="D9" s="13">
        <v>3</v>
      </c>
      <c r="E9" s="13">
        <v>0</v>
      </c>
      <c r="F9" s="14">
        <v>0</v>
      </c>
      <c r="G9" s="12">
        <v>2</v>
      </c>
      <c r="H9" s="13">
        <v>1</v>
      </c>
      <c r="I9" s="13">
        <v>0</v>
      </c>
      <c r="J9" s="14">
        <v>0</v>
      </c>
      <c r="K9" s="12">
        <v>1</v>
      </c>
      <c r="L9" s="13">
        <v>1</v>
      </c>
      <c r="M9" s="13">
        <v>0</v>
      </c>
      <c r="N9" s="14">
        <v>0</v>
      </c>
      <c r="O9" s="12">
        <v>4</v>
      </c>
      <c r="P9" s="13">
        <v>4</v>
      </c>
      <c r="Q9" s="13">
        <v>0</v>
      </c>
      <c r="R9" s="14">
        <v>0</v>
      </c>
      <c r="S9" s="17"/>
      <c r="T9" s="100"/>
    </row>
    <row r="10" spans="1:20" x14ac:dyDescent="0.25">
      <c r="A10" s="85" t="s">
        <v>159</v>
      </c>
      <c r="B10" s="88" t="s">
        <v>70</v>
      </c>
      <c r="C10" s="12">
        <v>0</v>
      </c>
      <c r="D10" s="13">
        <v>0</v>
      </c>
      <c r="E10" s="13">
        <v>0</v>
      </c>
      <c r="F10" s="14">
        <v>0</v>
      </c>
      <c r="G10" s="12"/>
      <c r="H10" s="13"/>
      <c r="I10" s="13"/>
      <c r="J10" s="14"/>
      <c r="K10" s="12"/>
      <c r="L10" s="13"/>
      <c r="M10" s="13"/>
      <c r="N10" s="14"/>
      <c r="O10" s="129">
        <v>0</v>
      </c>
      <c r="P10" s="59">
        <v>0</v>
      </c>
      <c r="Q10" s="59">
        <v>0</v>
      </c>
      <c r="R10" s="14">
        <v>0</v>
      </c>
      <c r="S10" s="17"/>
      <c r="T10" s="100"/>
    </row>
    <row r="11" spans="1:20" x14ac:dyDescent="0.25">
      <c r="A11" s="85" t="s">
        <v>149</v>
      </c>
      <c r="B11" s="88" t="s">
        <v>289</v>
      </c>
      <c r="C11" s="12">
        <v>2</v>
      </c>
      <c r="D11" s="13">
        <v>1</v>
      </c>
      <c r="E11" s="13">
        <v>1</v>
      </c>
      <c r="F11" s="14">
        <v>0</v>
      </c>
      <c r="G11" s="12">
        <v>0</v>
      </c>
      <c r="H11" s="13">
        <v>0</v>
      </c>
      <c r="I11" s="13">
        <v>0</v>
      </c>
      <c r="J11" s="14">
        <v>1</v>
      </c>
      <c r="K11" s="12">
        <v>5</v>
      </c>
      <c r="L11" s="13">
        <v>2</v>
      </c>
      <c r="M11" s="13">
        <v>1</v>
      </c>
      <c r="N11" s="14">
        <v>1</v>
      </c>
      <c r="O11" s="12">
        <v>0</v>
      </c>
      <c r="P11" s="13">
        <v>0</v>
      </c>
      <c r="Q11" s="13">
        <v>0</v>
      </c>
      <c r="R11" s="14">
        <v>12</v>
      </c>
      <c r="S11" s="17"/>
      <c r="T11" s="100"/>
    </row>
    <row r="12" spans="1:20" x14ac:dyDescent="0.25">
      <c r="A12" s="85" t="s">
        <v>230</v>
      </c>
      <c r="B12" s="88" t="s">
        <v>231</v>
      </c>
      <c r="C12" s="12">
        <v>1</v>
      </c>
      <c r="D12" s="13">
        <v>0</v>
      </c>
      <c r="E12" s="13">
        <v>0</v>
      </c>
      <c r="F12" s="14">
        <v>0</v>
      </c>
      <c r="G12" s="12"/>
      <c r="H12" s="13"/>
      <c r="I12" s="13"/>
      <c r="J12" s="14"/>
      <c r="K12" s="12"/>
      <c r="L12" s="13"/>
      <c r="M12" s="13"/>
      <c r="N12" s="14"/>
      <c r="O12" s="12">
        <v>0</v>
      </c>
      <c r="P12" s="13">
        <v>0</v>
      </c>
      <c r="Q12" s="13">
        <v>0</v>
      </c>
      <c r="R12" s="14">
        <v>1</v>
      </c>
      <c r="S12" s="17"/>
      <c r="T12" s="100"/>
    </row>
    <row r="13" spans="1:20" x14ac:dyDescent="0.25">
      <c r="A13" s="85" t="s">
        <v>157</v>
      </c>
      <c r="B13" s="88" t="s">
        <v>68</v>
      </c>
      <c r="C13" s="12"/>
      <c r="D13" s="13"/>
      <c r="E13" s="13"/>
      <c r="F13" s="14"/>
      <c r="G13" s="12">
        <v>5</v>
      </c>
      <c r="H13" s="13">
        <v>3</v>
      </c>
      <c r="I13" s="13">
        <v>0</v>
      </c>
      <c r="J13" s="14">
        <v>1</v>
      </c>
      <c r="K13" s="12"/>
      <c r="L13" s="13"/>
      <c r="M13" s="13"/>
      <c r="N13" s="14"/>
      <c r="O13" s="12">
        <v>2</v>
      </c>
      <c r="P13" s="13">
        <v>2</v>
      </c>
      <c r="Q13" s="13">
        <v>0</v>
      </c>
      <c r="R13" s="14">
        <v>0</v>
      </c>
      <c r="S13" s="17"/>
      <c r="T13" s="100"/>
    </row>
    <row r="14" spans="1:20" x14ac:dyDescent="0.25">
      <c r="A14" s="85" t="s">
        <v>179</v>
      </c>
      <c r="B14" s="88" t="s">
        <v>276</v>
      </c>
      <c r="C14" s="12"/>
      <c r="D14" s="13"/>
      <c r="E14" s="13"/>
      <c r="F14" s="14"/>
      <c r="G14" s="12">
        <v>6</v>
      </c>
      <c r="H14" s="13">
        <v>2</v>
      </c>
      <c r="I14" s="13">
        <v>3</v>
      </c>
      <c r="J14" s="14">
        <v>0</v>
      </c>
      <c r="K14" s="12">
        <v>6</v>
      </c>
      <c r="L14" s="13">
        <v>4</v>
      </c>
      <c r="M14" s="13">
        <v>0</v>
      </c>
      <c r="N14" s="14">
        <v>1</v>
      </c>
      <c r="O14" s="12">
        <v>4</v>
      </c>
      <c r="P14" s="13">
        <v>4</v>
      </c>
      <c r="Q14" s="13">
        <v>0</v>
      </c>
      <c r="R14" s="14">
        <v>1</v>
      </c>
      <c r="S14" s="17"/>
      <c r="T14" s="100"/>
    </row>
    <row r="15" spans="1:20" x14ac:dyDescent="0.25">
      <c r="A15" s="85" t="s">
        <v>164</v>
      </c>
      <c r="B15" s="88" t="s">
        <v>43</v>
      </c>
      <c r="C15" s="12"/>
      <c r="D15" s="13"/>
      <c r="E15" s="13"/>
      <c r="F15" s="14"/>
      <c r="G15" s="12"/>
      <c r="H15" s="13"/>
      <c r="I15" s="13"/>
      <c r="J15" s="14"/>
      <c r="K15" s="12">
        <v>0</v>
      </c>
      <c r="L15" s="13">
        <v>0</v>
      </c>
      <c r="M15" s="13">
        <v>0</v>
      </c>
      <c r="N15" s="14">
        <v>3</v>
      </c>
      <c r="O15" s="12">
        <v>3</v>
      </c>
      <c r="P15" s="13">
        <v>1</v>
      </c>
      <c r="Q15" s="13">
        <v>1</v>
      </c>
      <c r="R15" s="14">
        <v>0</v>
      </c>
      <c r="S15" s="17"/>
      <c r="T15" s="100"/>
    </row>
    <row r="16" spans="1:20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152"/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  <c r="T17" s="100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  <c r="T18" s="100"/>
    </row>
    <row r="19" spans="1:24" x14ac:dyDescent="0.25">
      <c r="A19" s="18" t="s">
        <v>9</v>
      </c>
      <c r="B19" s="154" t="s">
        <v>92</v>
      </c>
      <c r="C19" s="20">
        <v>18</v>
      </c>
      <c r="D19" s="21">
        <v>12</v>
      </c>
      <c r="E19" s="21">
        <v>1</v>
      </c>
      <c r="F19" s="22">
        <v>8</v>
      </c>
      <c r="G19" s="20">
        <v>37</v>
      </c>
      <c r="H19" s="21">
        <v>22</v>
      </c>
      <c r="I19" s="21">
        <v>5</v>
      </c>
      <c r="J19" s="22">
        <v>14</v>
      </c>
      <c r="K19" s="20">
        <v>34</v>
      </c>
      <c r="L19" s="21">
        <v>19</v>
      </c>
      <c r="M19" s="21">
        <v>5</v>
      </c>
      <c r="N19" s="22">
        <v>11</v>
      </c>
      <c r="O19" s="20">
        <v>25</v>
      </c>
      <c r="P19" s="21">
        <v>22</v>
      </c>
      <c r="Q19" s="21">
        <v>1</v>
      </c>
      <c r="R19" s="22">
        <v>17</v>
      </c>
      <c r="S19" s="24"/>
      <c r="T19" s="100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18</v>
      </c>
      <c r="D22" s="29">
        <f t="shared" si="0"/>
        <v>12</v>
      </c>
      <c r="E22" s="29">
        <f t="shared" si="0"/>
        <v>1</v>
      </c>
      <c r="F22" s="29">
        <f t="shared" si="0"/>
        <v>8</v>
      </c>
      <c r="G22" s="29">
        <f t="shared" si="0"/>
        <v>37</v>
      </c>
      <c r="H22" s="29">
        <f t="shared" si="0"/>
        <v>22</v>
      </c>
      <c r="I22" s="29">
        <f t="shared" si="0"/>
        <v>5</v>
      </c>
      <c r="J22" s="29">
        <f t="shared" si="0"/>
        <v>14</v>
      </c>
      <c r="K22" s="29">
        <f t="shared" si="0"/>
        <v>34</v>
      </c>
      <c r="L22" s="29">
        <f t="shared" si="0"/>
        <v>19</v>
      </c>
      <c r="M22" s="29">
        <f t="shared" si="0"/>
        <v>5</v>
      </c>
      <c r="N22" s="29">
        <f t="shared" si="0"/>
        <v>11</v>
      </c>
      <c r="O22" s="29">
        <f t="shared" si="0"/>
        <v>25</v>
      </c>
      <c r="P22" s="29">
        <f t="shared" si="0"/>
        <v>22</v>
      </c>
      <c r="Q22" s="29">
        <f t="shared" si="0"/>
        <v>1</v>
      </c>
      <c r="R22" s="28">
        <f t="shared" si="0"/>
        <v>17</v>
      </c>
      <c r="S22" s="24"/>
    </row>
    <row r="23" spans="1:24" ht="13.8" thickBot="1" x14ac:dyDescent="0.3">
      <c r="A23" s="18"/>
      <c r="B23" s="28" t="s">
        <v>11</v>
      </c>
      <c r="C23" s="30">
        <f>C22</f>
        <v>18</v>
      </c>
      <c r="D23" s="30">
        <f>D22</f>
        <v>12</v>
      </c>
      <c r="E23" s="30">
        <f>E22</f>
        <v>1</v>
      </c>
      <c r="F23" s="30">
        <f>F22</f>
        <v>8</v>
      </c>
      <c r="G23" s="30">
        <f t="shared" ref="G23:R23" si="1">SUM(C23,G22)</f>
        <v>55</v>
      </c>
      <c r="H23" s="30">
        <f t="shared" si="1"/>
        <v>34</v>
      </c>
      <c r="I23" s="30">
        <f t="shared" si="1"/>
        <v>6</v>
      </c>
      <c r="J23" s="30">
        <f t="shared" si="1"/>
        <v>22</v>
      </c>
      <c r="K23" s="30">
        <f t="shared" si="1"/>
        <v>89</v>
      </c>
      <c r="L23" s="30">
        <f t="shared" si="1"/>
        <v>53</v>
      </c>
      <c r="M23" s="30">
        <f t="shared" si="1"/>
        <v>11</v>
      </c>
      <c r="N23" s="30">
        <f t="shared" si="1"/>
        <v>33</v>
      </c>
      <c r="O23" s="31">
        <f t="shared" si="1"/>
        <v>114</v>
      </c>
      <c r="P23" s="30">
        <f t="shared" si="1"/>
        <v>75</v>
      </c>
      <c r="Q23" s="30">
        <f t="shared" si="1"/>
        <v>12</v>
      </c>
      <c r="R23" s="32">
        <f t="shared" si="1"/>
        <v>50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170</v>
      </c>
      <c r="D25" s="157"/>
      <c r="E25" s="158"/>
      <c r="F25" s="4">
        <v>10</v>
      </c>
      <c r="G25" s="156" t="s">
        <v>129</v>
      </c>
      <c r="H25" s="157"/>
      <c r="I25" s="158"/>
      <c r="J25" s="4">
        <v>10</v>
      </c>
      <c r="K25" s="156" t="s">
        <v>129</v>
      </c>
      <c r="L25" s="157"/>
      <c r="M25" s="158"/>
      <c r="N25" s="4">
        <v>24</v>
      </c>
      <c r="O25" s="159" t="s">
        <v>129</v>
      </c>
      <c r="P25" s="157"/>
      <c r="Q25" s="158"/>
      <c r="R25" s="5">
        <v>9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124" t="s">
        <v>4</v>
      </c>
      <c r="H26" s="124" t="s">
        <v>5</v>
      </c>
      <c r="I26" s="124" t="s">
        <v>6</v>
      </c>
      <c r="J26" s="124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9</v>
      </c>
      <c r="B27" s="88" t="str">
        <f t="shared" si="2"/>
        <v>Danny Fappiano</v>
      </c>
      <c r="C27" s="12">
        <v>5</v>
      </c>
      <c r="D27" s="13">
        <v>4</v>
      </c>
      <c r="E27" s="13">
        <v>0</v>
      </c>
      <c r="F27" s="14">
        <v>3</v>
      </c>
      <c r="G27" s="119">
        <v>6</v>
      </c>
      <c r="H27" s="120">
        <v>4</v>
      </c>
      <c r="I27" s="120">
        <v>0</v>
      </c>
      <c r="J27" s="118">
        <v>12</v>
      </c>
      <c r="K27" s="12">
        <v>7</v>
      </c>
      <c r="L27" s="13">
        <v>3</v>
      </c>
      <c r="M27" s="13">
        <v>0</v>
      </c>
      <c r="N27" s="14">
        <v>2</v>
      </c>
      <c r="O27" s="15">
        <v>4</v>
      </c>
      <c r="P27" s="13">
        <v>1</v>
      </c>
      <c r="Q27" s="13">
        <v>1</v>
      </c>
      <c r="R27" s="16">
        <v>4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7</v>
      </c>
      <c r="B28" s="88" t="str">
        <f t="shared" si="2"/>
        <v>Mike Finn</v>
      </c>
      <c r="C28" s="12">
        <v>5</v>
      </c>
      <c r="D28" s="13">
        <v>2</v>
      </c>
      <c r="E28" s="13">
        <v>1</v>
      </c>
      <c r="F28" s="14">
        <v>4</v>
      </c>
      <c r="G28" s="119">
        <v>6</v>
      </c>
      <c r="H28" s="120">
        <v>4</v>
      </c>
      <c r="I28" s="120">
        <v>0</v>
      </c>
      <c r="J28" s="118">
        <v>1</v>
      </c>
      <c r="K28" s="12">
        <v>7</v>
      </c>
      <c r="L28" s="13">
        <v>6</v>
      </c>
      <c r="M28" s="13">
        <v>1</v>
      </c>
      <c r="N28" s="14">
        <v>3</v>
      </c>
      <c r="O28" s="15">
        <v>4</v>
      </c>
      <c r="P28" s="13">
        <v>1</v>
      </c>
      <c r="Q28" s="13">
        <v>1</v>
      </c>
      <c r="R28" s="16">
        <v>4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30</v>
      </c>
      <c r="B29" s="88" t="str">
        <f t="shared" si="2"/>
        <v>Brandon Chesser</v>
      </c>
      <c r="C29" s="12">
        <v>5</v>
      </c>
      <c r="D29" s="13">
        <v>3</v>
      </c>
      <c r="E29" s="13">
        <v>0</v>
      </c>
      <c r="F29" s="14">
        <v>1</v>
      </c>
      <c r="G29" s="119"/>
      <c r="H29" s="120"/>
      <c r="I29" s="120"/>
      <c r="J29" s="118"/>
      <c r="K29" s="12">
        <v>7</v>
      </c>
      <c r="L29" s="13">
        <v>3</v>
      </c>
      <c r="M29" s="13">
        <v>1</v>
      </c>
      <c r="N29" s="14">
        <v>2</v>
      </c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12</v>
      </c>
      <c r="B30" s="88" t="str">
        <f t="shared" si="2"/>
        <v>Robert Perez</v>
      </c>
      <c r="C30" s="12"/>
      <c r="D30" s="13"/>
      <c r="E30" s="13"/>
      <c r="F30" s="14"/>
      <c r="G30" s="119"/>
      <c r="H30" s="120"/>
      <c r="I30" s="120"/>
      <c r="J30" s="118"/>
      <c r="K30" s="12"/>
      <c r="L30" s="13"/>
      <c r="M30" s="13"/>
      <c r="N30" s="14"/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33</v>
      </c>
      <c r="B31" s="88" t="str">
        <f t="shared" si="2"/>
        <v>Axel Cox</v>
      </c>
      <c r="C31" s="12">
        <v>5</v>
      </c>
      <c r="D31" s="13">
        <v>2</v>
      </c>
      <c r="E31" s="13">
        <v>0</v>
      </c>
      <c r="F31" s="14">
        <v>3</v>
      </c>
      <c r="G31" s="119">
        <v>5</v>
      </c>
      <c r="H31" s="120">
        <v>2</v>
      </c>
      <c r="I31" s="120">
        <v>1</v>
      </c>
      <c r="J31" s="118">
        <v>1</v>
      </c>
      <c r="K31" s="12">
        <v>5</v>
      </c>
      <c r="L31" s="13">
        <v>2</v>
      </c>
      <c r="M31" s="13">
        <v>1</v>
      </c>
      <c r="N31" s="14">
        <v>5</v>
      </c>
      <c r="O31" s="15">
        <v>3</v>
      </c>
      <c r="P31" s="13">
        <v>0</v>
      </c>
      <c r="Q31" s="13">
        <v>2</v>
      </c>
      <c r="R31" s="16">
        <v>1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11</v>
      </c>
      <c r="B32" s="88" t="str">
        <f t="shared" si="2"/>
        <v>Wayne Sibson</v>
      </c>
      <c r="C32" s="12"/>
      <c r="D32" s="13"/>
      <c r="E32" s="13"/>
      <c r="F32" s="14"/>
      <c r="G32" s="119"/>
      <c r="H32" s="120"/>
      <c r="I32" s="120"/>
      <c r="J32" s="118"/>
      <c r="K32" s="12"/>
      <c r="L32" s="13"/>
      <c r="M32" s="13"/>
      <c r="N32" s="14"/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31</v>
      </c>
      <c r="B33" s="88" t="str">
        <f t="shared" si="2"/>
        <v>Craig Cotton</v>
      </c>
      <c r="C33" s="12"/>
      <c r="D33" s="13"/>
      <c r="E33" s="13"/>
      <c r="F33" s="14"/>
      <c r="G33" s="119">
        <v>5</v>
      </c>
      <c r="H33" s="120">
        <v>2</v>
      </c>
      <c r="I33" s="120">
        <v>2</v>
      </c>
      <c r="J33" s="118">
        <v>0</v>
      </c>
      <c r="K33" s="12">
        <v>1</v>
      </c>
      <c r="L33" s="13">
        <v>0</v>
      </c>
      <c r="M33" s="13">
        <v>0</v>
      </c>
      <c r="N33" s="14">
        <v>0</v>
      </c>
      <c r="O33" s="15">
        <v>0</v>
      </c>
      <c r="P33" s="13">
        <v>0</v>
      </c>
      <c r="Q33" s="13">
        <v>0</v>
      </c>
      <c r="R33" s="16">
        <v>0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1</v>
      </c>
      <c r="B34" s="102" t="str">
        <f t="shared" si="2"/>
        <v>John Bancroft</v>
      </c>
      <c r="C34" s="15"/>
      <c r="D34" s="13"/>
      <c r="E34" s="13"/>
      <c r="F34" s="16"/>
      <c r="G34" s="119"/>
      <c r="H34" s="120"/>
      <c r="I34" s="120"/>
      <c r="J34" s="118"/>
      <c r="K34" s="115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21</v>
      </c>
      <c r="B35" s="88" t="str">
        <f t="shared" si="2"/>
        <v>Richie Flores</v>
      </c>
      <c r="C35" s="12">
        <v>0</v>
      </c>
      <c r="D35" s="13">
        <v>0</v>
      </c>
      <c r="E35" s="13">
        <v>0</v>
      </c>
      <c r="F35" s="14">
        <v>1</v>
      </c>
      <c r="G35" s="119">
        <v>0</v>
      </c>
      <c r="H35" s="120">
        <v>0</v>
      </c>
      <c r="I35" s="120">
        <v>0</v>
      </c>
      <c r="J35" s="118">
        <v>0</v>
      </c>
      <c r="K35" s="12">
        <v>0</v>
      </c>
      <c r="L35" s="13">
        <v>0</v>
      </c>
      <c r="M35" s="13">
        <v>0</v>
      </c>
      <c r="N35" s="14">
        <v>0</v>
      </c>
      <c r="O35" s="15">
        <v>0</v>
      </c>
      <c r="P35" s="13">
        <v>0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77</v>
      </c>
      <c r="B36" s="88" t="str">
        <f t="shared" si="2"/>
        <v>Pam Chesser</v>
      </c>
      <c r="C36" s="12"/>
      <c r="D36" s="13"/>
      <c r="E36" s="13"/>
      <c r="F36" s="14"/>
      <c r="G36" s="119"/>
      <c r="H36" s="120"/>
      <c r="I36" s="120"/>
      <c r="J36" s="118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 t="str">
        <f t="shared" si="2"/>
        <v>2</v>
      </c>
      <c r="B37" s="88" t="str">
        <f t="shared" si="2"/>
        <v>Lupe Perez</v>
      </c>
      <c r="C37" s="12">
        <v>6</v>
      </c>
      <c r="D37" s="13">
        <v>4</v>
      </c>
      <c r="E37" s="13">
        <v>1</v>
      </c>
      <c r="F37" s="14">
        <v>1</v>
      </c>
      <c r="G37" s="119">
        <v>6</v>
      </c>
      <c r="H37" s="120">
        <v>3</v>
      </c>
      <c r="I37" s="120">
        <v>1</v>
      </c>
      <c r="J37" s="118">
        <v>0</v>
      </c>
      <c r="K37" s="12">
        <v>7</v>
      </c>
      <c r="L37" s="13">
        <v>5</v>
      </c>
      <c r="M37" s="13">
        <v>1</v>
      </c>
      <c r="N37" s="14">
        <v>0</v>
      </c>
      <c r="O37" s="15">
        <v>4</v>
      </c>
      <c r="P37" s="13">
        <v>1</v>
      </c>
      <c r="Q37" s="13">
        <v>0</v>
      </c>
      <c r="R37" s="16">
        <v>2</v>
      </c>
      <c r="S37" s="17"/>
      <c r="U37" s="43"/>
      <c r="V37" s="39"/>
      <c r="W37" s="44"/>
      <c r="X37" s="39"/>
    </row>
    <row r="38" spans="1:24" x14ac:dyDescent="0.25">
      <c r="A38" s="85" t="str">
        <f t="shared" si="2"/>
        <v>24</v>
      </c>
      <c r="B38" s="88" t="str">
        <f t="shared" si="2"/>
        <v>Zach Arambula</v>
      </c>
      <c r="C38" s="12">
        <v>5</v>
      </c>
      <c r="D38" s="13">
        <v>4</v>
      </c>
      <c r="E38" s="13">
        <v>0</v>
      </c>
      <c r="F38" s="14">
        <v>0</v>
      </c>
      <c r="G38" s="119">
        <v>6</v>
      </c>
      <c r="H38" s="120">
        <v>4</v>
      </c>
      <c r="I38" s="120">
        <v>0</v>
      </c>
      <c r="J38" s="118">
        <v>1</v>
      </c>
      <c r="K38" s="12">
        <v>7</v>
      </c>
      <c r="L38" s="13">
        <v>4</v>
      </c>
      <c r="M38" s="13">
        <v>0</v>
      </c>
      <c r="N38" s="14">
        <v>0</v>
      </c>
      <c r="O38" s="15">
        <v>4</v>
      </c>
      <c r="P38" s="13">
        <v>1</v>
      </c>
      <c r="Q38" s="13">
        <v>2</v>
      </c>
      <c r="R38" s="16">
        <v>3</v>
      </c>
      <c r="S38" s="17"/>
      <c r="U38" s="43"/>
      <c r="V38" s="39"/>
      <c r="W38" s="39"/>
      <c r="X38" s="39"/>
    </row>
    <row r="39" spans="1:24" x14ac:dyDescent="0.25">
      <c r="A39" s="85" t="str">
        <f t="shared" si="2"/>
        <v>40</v>
      </c>
      <c r="B39" s="88" t="str">
        <f t="shared" si="2"/>
        <v>Mariano Reynoso</v>
      </c>
      <c r="C39" s="12"/>
      <c r="D39" s="13"/>
      <c r="E39" s="13"/>
      <c r="F39" s="14"/>
      <c r="G39" s="119"/>
      <c r="H39" s="120"/>
      <c r="I39" s="120"/>
      <c r="J39" s="118"/>
      <c r="K39" s="12"/>
      <c r="L39" s="13"/>
      <c r="M39" s="13"/>
      <c r="N39" s="14"/>
      <c r="O39" s="15">
        <v>4</v>
      </c>
      <c r="P39" s="13">
        <v>1</v>
      </c>
      <c r="Q39" s="13">
        <v>1</v>
      </c>
      <c r="R39" s="16">
        <v>0</v>
      </c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19"/>
      <c r="H40" s="120"/>
      <c r="I40" s="120"/>
      <c r="J40" s="118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15"/>
      <c r="H41" s="116"/>
      <c r="I41" s="116"/>
      <c r="J41" s="117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33"/>
      <c r="H42" s="134"/>
      <c r="I42" s="134"/>
      <c r="J42" s="135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Kevin Sibson</v>
      </c>
      <c r="C43" s="20">
        <v>31</v>
      </c>
      <c r="D43" s="21">
        <v>19</v>
      </c>
      <c r="E43" s="21">
        <v>2</v>
      </c>
      <c r="F43" s="22">
        <v>13</v>
      </c>
      <c r="G43" s="125">
        <v>34</v>
      </c>
      <c r="H43" s="126">
        <v>19</v>
      </c>
      <c r="I43" s="126">
        <v>4</v>
      </c>
      <c r="J43" s="127">
        <v>15</v>
      </c>
      <c r="K43" s="20">
        <v>41</v>
      </c>
      <c r="L43" s="21">
        <v>23</v>
      </c>
      <c r="M43" s="21">
        <v>4</v>
      </c>
      <c r="N43" s="22">
        <v>12</v>
      </c>
      <c r="O43" s="20">
        <v>23</v>
      </c>
      <c r="P43" s="21">
        <v>5</v>
      </c>
      <c r="Q43" s="21">
        <v>7</v>
      </c>
      <c r="R43" s="23">
        <v>16</v>
      </c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100"/>
      <c r="W44" s="100"/>
      <c r="X44" s="100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100"/>
      <c r="W45" s="100"/>
      <c r="X45" s="100"/>
    </row>
    <row r="46" spans="1:24" ht="13.8" thickBot="1" x14ac:dyDescent="0.3">
      <c r="A46" s="18"/>
      <c r="B46" s="28" t="s">
        <v>10</v>
      </c>
      <c r="C46" s="29">
        <f t="shared" ref="C46:R46" si="3">SUM(C27:C41)</f>
        <v>31</v>
      </c>
      <c r="D46" s="29">
        <f t="shared" si="3"/>
        <v>19</v>
      </c>
      <c r="E46" s="29">
        <f t="shared" si="3"/>
        <v>2</v>
      </c>
      <c r="F46" s="29">
        <f t="shared" si="3"/>
        <v>13</v>
      </c>
      <c r="G46" s="29">
        <f t="shared" si="3"/>
        <v>34</v>
      </c>
      <c r="H46" s="29">
        <f t="shared" si="3"/>
        <v>19</v>
      </c>
      <c r="I46" s="29">
        <f t="shared" si="3"/>
        <v>4</v>
      </c>
      <c r="J46" s="29">
        <f t="shared" si="3"/>
        <v>15</v>
      </c>
      <c r="K46" s="29">
        <f t="shared" si="3"/>
        <v>41</v>
      </c>
      <c r="L46" s="29">
        <f t="shared" si="3"/>
        <v>23</v>
      </c>
      <c r="M46" s="29">
        <f t="shared" si="3"/>
        <v>4</v>
      </c>
      <c r="N46" s="29">
        <f t="shared" si="3"/>
        <v>12</v>
      </c>
      <c r="O46" s="29">
        <f t="shared" si="3"/>
        <v>23</v>
      </c>
      <c r="P46" s="29">
        <f t="shared" si="3"/>
        <v>5</v>
      </c>
      <c r="Q46" s="29">
        <f t="shared" si="3"/>
        <v>7</v>
      </c>
      <c r="R46" s="28">
        <f t="shared" si="3"/>
        <v>16</v>
      </c>
      <c r="S46" s="24"/>
      <c r="U46" s="39"/>
      <c r="V46" s="100"/>
      <c r="W46" s="100"/>
      <c r="X46" s="100"/>
    </row>
    <row r="47" spans="1:24" ht="13.8" thickBot="1" x14ac:dyDescent="0.3">
      <c r="A47" s="18"/>
      <c r="B47" s="28" t="s">
        <v>11</v>
      </c>
      <c r="C47" s="30">
        <f>SUM(O23,C46)</f>
        <v>145</v>
      </c>
      <c r="D47" s="30">
        <f>SUM(P23,D46)</f>
        <v>94</v>
      </c>
      <c r="E47" s="30">
        <f>SUM(Q23,E46)</f>
        <v>14</v>
      </c>
      <c r="F47" s="30">
        <f>SUM(R23,F46)</f>
        <v>63</v>
      </c>
      <c r="G47" s="30">
        <f t="shared" ref="G47:R47" si="4">SUM(C47,G46)</f>
        <v>179</v>
      </c>
      <c r="H47" s="30">
        <f t="shared" si="4"/>
        <v>113</v>
      </c>
      <c r="I47" s="30">
        <f t="shared" si="4"/>
        <v>18</v>
      </c>
      <c r="J47" s="30">
        <f t="shared" si="4"/>
        <v>78</v>
      </c>
      <c r="K47" s="30">
        <f t="shared" si="4"/>
        <v>220</v>
      </c>
      <c r="L47" s="30">
        <f t="shared" si="4"/>
        <v>136</v>
      </c>
      <c r="M47" s="30">
        <f t="shared" si="4"/>
        <v>22</v>
      </c>
      <c r="N47" s="30">
        <f t="shared" si="4"/>
        <v>90</v>
      </c>
      <c r="O47" s="31">
        <f t="shared" si="4"/>
        <v>243</v>
      </c>
      <c r="P47" s="30">
        <f t="shared" si="4"/>
        <v>141</v>
      </c>
      <c r="Q47" s="30">
        <f t="shared" si="4"/>
        <v>29</v>
      </c>
      <c r="R47" s="32">
        <f t="shared" si="4"/>
        <v>106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83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9</v>
      </c>
      <c r="B51" s="88" t="str">
        <f t="shared" ref="B51:B66" si="6">B27</f>
        <v>Danny Fappiano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39</v>
      </c>
      <c r="P51" s="90">
        <f t="shared" ref="P51:P66" si="8">SUM(D3,H3,L3,P3,D27,H27,L27,P27,D51,H51,L51)</f>
        <v>26</v>
      </c>
      <c r="Q51" s="90">
        <f t="shared" ref="Q51:Q66" si="9">SUM(E3,I3,M3,Q3,E27,I27,M27,Q27,E51,I51,M51)</f>
        <v>1</v>
      </c>
      <c r="R51" s="91">
        <f t="shared" ref="R51:R66" si="10">SUM(F3,J3,N3,R3,F27,J27,N27,R27,F51,J51,N51)</f>
        <v>31</v>
      </c>
      <c r="S51" s="86">
        <f>IF(O51=0,0,AVERAGE(P51/O51))</f>
        <v>0.66666666666666663</v>
      </c>
      <c r="U51" s="101" t="s">
        <v>137</v>
      </c>
      <c r="V51" s="88" t="s">
        <v>227</v>
      </c>
      <c r="W51" s="59">
        <v>31</v>
      </c>
      <c r="X51" s="59">
        <v>31</v>
      </c>
      <c r="Y51" s="60">
        <v>0.66666666666666663</v>
      </c>
      <c r="Z51" s="60" t="s">
        <v>114</v>
      </c>
      <c r="AA51" s="60">
        <v>3.875</v>
      </c>
      <c r="AB51" s="60" t="s">
        <v>114</v>
      </c>
      <c r="AC51" s="59">
        <v>8</v>
      </c>
      <c r="AD51" s="104">
        <v>0.66666666666666663</v>
      </c>
    </row>
    <row r="52" spans="1:30" x14ac:dyDescent="0.25">
      <c r="A52" s="85" t="str">
        <f t="shared" si="5"/>
        <v>7</v>
      </c>
      <c r="B52" s="88" t="str">
        <f t="shared" si="6"/>
        <v>Mike Finn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40</v>
      </c>
      <c r="P52" s="56">
        <f t="shared" si="8"/>
        <v>27</v>
      </c>
      <c r="Q52" s="56">
        <f t="shared" si="9"/>
        <v>5</v>
      </c>
      <c r="R52" s="93">
        <f t="shared" si="10"/>
        <v>20</v>
      </c>
      <c r="S52" s="87">
        <f t="shared" ref="S52:S66" si="11">IF(O52=0,0,AVERAGE(P52/O52))</f>
        <v>0.67500000000000004</v>
      </c>
      <c r="U52" s="43" t="s">
        <v>146</v>
      </c>
      <c r="V52" s="88" t="s">
        <v>228</v>
      </c>
      <c r="W52" s="59">
        <v>20</v>
      </c>
      <c r="X52" s="59">
        <v>20</v>
      </c>
      <c r="Y52" s="60">
        <v>0.67500000000000004</v>
      </c>
      <c r="Z52" s="60" t="s">
        <v>114</v>
      </c>
      <c r="AA52" s="60">
        <v>2.5</v>
      </c>
      <c r="AB52" s="60" t="s">
        <v>114</v>
      </c>
      <c r="AC52" s="59">
        <v>8</v>
      </c>
      <c r="AD52" s="104">
        <v>0.67500000000000004</v>
      </c>
    </row>
    <row r="53" spans="1:30" x14ac:dyDescent="0.25">
      <c r="A53" s="85" t="str">
        <f t="shared" si="5"/>
        <v>30</v>
      </c>
      <c r="B53" s="88" t="str">
        <f t="shared" si="6"/>
        <v>Brandon Chesser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27</v>
      </c>
      <c r="P53" s="56">
        <f t="shared" si="8"/>
        <v>13</v>
      </c>
      <c r="Q53" s="56">
        <f t="shared" si="9"/>
        <v>4</v>
      </c>
      <c r="R53" s="93">
        <f t="shared" si="10"/>
        <v>10</v>
      </c>
      <c r="S53" s="87">
        <f t="shared" si="11"/>
        <v>0.48148148148148145</v>
      </c>
      <c r="U53" s="43" t="s">
        <v>198</v>
      </c>
      <c r="V53" s="88" t="s">
        <v>229</v>
      </c>
      <c r="W53" s="59">
        <v>10</v>
      </c>
      <c r="X53" s="59">
        <v>10</v>
      </c>
      <c r="Y53" s="60">
        <v>0.48148148148148145</v>
      </c>
      <c r="Z53" s="60" t="s">
        <v>114</v>
      </c>
      <c r="AA53" s="60">
        <v>2</v>
      </c>
      <c r="AB53" s="60" t="s">
        <v>114</v>
      </c>
      <c r="AC53" s="59">
        <v>5</v>
      </c>
      <c r="AD53" s="104">
        <v>0.48148148148148145</v>
      </c>
    </row>
    <row r="54" spans="1:30" x14ac:dyDescent="0.25">
      <c r="A54" s="85" t="str">
        <f t="shared" si="5"/>
        <v>12</v>
      </c>
      <c r="B54" s="88" t="str">
        <f t="shared" si="6"/>
        <v>Robert Perez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1</v>
      </c>
      <c r="P54" s="56">
        <f t="shared" si="8"/>
        <v>1</v>
      </c>
      <c r="Q54" s="56">
        <f t="shared" si="9"/>
        <v>0</v>
      </c>
      <c r="R54" s="93">
        <f t="shared" si="10"/>
        <v>0</v>
      </c>
      <c r="S54" s="87">
        <f t="shared" si="11"/>
        <v>1</v>
      </c>
      <c r="U54" s="43" t="s">
        <v>187</v>
      </c>
      <c r="V54" s="88" t="s">
        <v>208</v>
      </c>
      <c r="W54" s="59">
        <v>0</v>
      </c>
      <c r="X54" s="59" t="s">
        <v>319</v>
      </c>
      <c r="Y54" s="60">
        <v>1</v>
      </c>
      <c r="Z54" s="60" t="s">
        <v>213</v>
      </c>
      <c r="AA54" s="60">
        <v>0</v>
      </c>
      <c r="AB54" s="60" t="s">
        <v>209</v>
      </c>
      <c r="AC54" s="59">
        <v>3</v>
      </c>
      <c r="AD54" s="104">
        <v>0.05</v>
      </c>
    </row>
    <row r="55" spans="1:30" x14ac:dyDescent="0.25">
      <c r="A55" s="85" t="str">
        <f t="shared" si="5"/>
        <v>33</v>
      </c>
      <c r="B55" s="88" t="str">
        <f t="shared" si="6"/>
        <v>Axel Cox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34</v>
      </c>
      <c r="P55" s="56">
        <f t="shared" si="8"/>
        <v>15</v>
      </c>
      <c r="Q55" s="56">
        <f t="shared" si="9"/>
        <v>5</v>
      </c>
      <c r="R55" s="93">
        <f t="shared" si="10"/>
        <v>14</v>
      </c>
      <c r="S55" s="87">
        <f t="shared" si="11"/>
        <v>0.44117647058823528</v>
      </c>
      <c r="U55" s="43" t="s">
        <v>144</v>
      </c>
      <c r="V55" s="88" t="s">
        <v>93</v>
      </c>
      <c r="W55" s="59">
        <v>14</v>
      </c>
      <c r="X55" s="59">
        <v>14</v>
      </c>
      <c r="Y55" s="60">
        <v>0.44117647058823528</v>
      </c>
      <c r="Z55" s="60" t="s">
        <v>114</v>
      </c>
      <c r="AA55" s="60">
        <v>1.75</v>
      </c>
      <c r="AB55" s="60" t="s">
        <v>114</v>
      </c>
      <c r="AC55" s="59">
        <v>8</v>
      </c>
      <c r="AD55" s="104">
        <v>0.44117647058823528</v>
      </c>
    </row>
    <row r="56" spans="1:30" x14ac:dyDescent="0.25">
      <c r="A56" s="85" t="str">
        <f t="shared" si="5"/>
        <v>11</v>
      </c>
      <c r="B56" s="88" t="str">
        <f t="shared" si="6"/>
        <v>Wayne Sibson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3</v>
      </c>
      <c r="P56" s="56">
        <f t="shared" si="8"/>
        <v>2</v>
      </c>
      <c r="Q56" s="56">
        <f t="shared" si="9"/>
        <v>0</v>
      </c>
      <c r="R56" s="93">
        <f t="shared" si="10"/>
        <v>0</v>
      </c>
      <c r="S56" s="87">
        <f t="shared" si="11"/>
        <v>0.66666666666666663</v>
      </c>
      <c r="U56" s="43" t="s">
        <v>158</v>
      </c>
      <c r="V56" s="88" t="s">
        <v>113</v>
      </c>
      <c r="W56" s="59">
        <v>0</v>
      </c>
      <c r="X56" s="59" t="s">
        <v>319</v>
      </c>
      <c r="Y56" s="60">
        <v>0.66666666666666663</v>
      </c>
      <c r="Z56" s="60" t="s">
        <v>213</v>
      </c>
      <c r="AA56" s="60">
        <v>0</v>
      </c>
      <c r="AB56" s="60" t="s">
        <v>209</v>
      </c>
      <c r="AC56" s="59">
        <v>3</v>
      </c>
      <c r="AD56" s="104">
        <v>0.1</v>
      </c>
    </row>
    <row r="57" spans="1:30" x14ac:dyDescent="0.25">
      <c r="A57" s="85" t="str">
        <f t="shared" si="5"/>
        <v>31</v>
      </c>
      <c r="B57" s="88" t="str">
        <f t="shared" si="6"/>
        <v>Craig Cotton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16</v>
      </c>
      <c r="P57" s="56">
        <f t="shared" si="8"/>
        <v>11</v>
      </c>
      <c r="Q57" s="56">
        <f t="shared" si="9"/>
        <v>2</v>
      </c>
      <c r="R57" s="93">
        <f t="shared" si="10"/>
        <v>0</v>
      </c>
      <c r="S57" s="87">
        <f t="shared" si="11"/>
        <v>0.6875</v>
      </c>
      <c r="U57" s="43" t="s">
        <v>152</v>
      </c>
      <c r="V57" s="88" t="s">
        <v>42</v>
      </c>
      <c r="W57" s="59">
        <v>0</v>
      </c>
      <c r="X57" s="59" t="s">
        <v>319</v>
      </c>
      <c r="Y57" s="60">
        <v>0.6875</v>
      </c>
      <c r="Z57" s="60" t="s">
        <v>213</v>
      </c>
      <c r="AA57" s="60">
        <v>0</v>
      </c>
      <c r="AB57" s="60" t="s">
        <v>114</v>
      </c>
      <c r="AC57" s="59">
        <v>7</v>
      </c>
      <c r="AD57" s="104">
        <v>0.55000000000000004</v>
      </c>
    </row>
    <row r="58" spans="1:30" x14ac:dyDescent="0.25">
      <c r="A58" s="85" t="str">
        <f t="shared" si="5"/>
        <v>1</v>
      </c>
      <c r="B58" s="88" t="str">
        <f t="shared" si="6"/>
        <v>John Bancroft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0</v>
      </c>
      <c r="P58" s="56">
        <f t="shared" si="8"/>
        <v>0</v>
      </c>
      <c r="Q58" s="56">
        <f t="shared" si="9"/>
        <v>0</v>
      </c>
      <c r="R58" s="93">
        <f t="shared" si="10"/>
        <v>0</v>
      </c>
      <c r="S58" s="87">
        <f t="shared" si="11"/>
        <v>0</v>
      </c>
      <c r="U58" s="43" t="s">
        <v>159</v>
      </c>
      <c r="V58" s="88" t="s">
        <v>70</v>
      </c>
      <c r="W58" s="59">
        <v>0</v>
      </c>
      <c r="X58" s="59" t="s">
        <v>319</v>
      </c>
      <c r="Y58" s="60">
        <v>0</v>
      </c>
      <c r="Z58" s="60" t="s">
        <v>213</v>
      </c>
      <c r="AA58" s="60">
        <v>0</v>
      </c>
      <c r="AB58" s="60" t="s">
        <v>209</v>
      </c>
      <c r="AC58" s="59">
        <v>2</v>
      </c>
      <c r="AD58" s="104">
        <v>0</v>
      </c>
    </row>
    <row r="59" spans="1:30" x14ac:dyDescent="0.25">
      <c r="A59" s="85" t="str">
        <f t="shared" si="5"/>
        <v>21</v>
      </c>
      <c r="B59" s="88" t="str">
        <f t="shared" si="6"/>
        <v>Richie Flores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7</v>
      </c>
      <c r="P59" s="56">
        <f t="shared" si="8"/>
        <v>3</v>
      </c>
      <c r="Q59" s="56">
        <f t="shared" si="9"/>
        <v>2</v>
      </c>
      <c r="R59" s="93">
        <f t="shared" si="10"/>
        <v>17</v>
      </c>
      <c r="S59" s="87">
        <f t="shared" si="11"/>
        <v>0.42857142857142855</v>
      </c>
      <c r="U59" s="43" t="s">
        <v>149</v>
      </c>
      <c r="V59" s="88" t="s">
        <v>289</v>
      </c>
      <c r="W59" s="59">
        <v>17</v>
      </c>
      <c r="X59" s="59">
        <v>17</v>
      </c>
      <c r="Y59" s="60">
        <v>0.42857142857142855</v>
      </c>
      <c r="Z59" s="60" t="s">
        <v>213</v>
      </c>
      <c r="AA59" s="60">
        <v>2.125</v>
      </c>
      <c r="AB59" s="60" t="s">
        <v>114</v>
      </c>
      <c r="AC59" s="59">
        <v>8</v>
      </c>
      <c r="AD59" s="104">
        <v>0.15</v>
      </c>
    </row>
    <row r="60" spans="1:30" x14ac:dyDescent="0.25">
      <c r="A60" s="85" t="str">
        <f t="shared" si="5"/>
        <v>77</v>
      </c>
      <c r="B60" s="88" t="str">
        <f t="shared" si="6"/>
        <v>Pam Chesser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1</v>
      </c>
      <c r="P60" s="56">
        <f t="shared" si="8"/>
        <v>0</v>
      </c>
      <c r="Q60" s="56">
        <f t="shared" si="9"/>
        <v>0</v>
      </c>
      <c r="R60" s="93">
        <f t="shared" si="10"/>
        <v>1</v>
      </c>
      <c r="S60" s="87">
        <f t="shared" si="11"/>
        <v>0</v>
      </c>
      <c r="U60" s="43" t="s">
        <v>230</v>
      </c>
      <c r="V60" s="88" t="s">
        <v>231</v>
      </c>
      <c r="W60" s="59">
        <v>1</v>
      </c>
      <c r="X60" s="59">
        <v>1</v>
      </c>
      <c r="Y60" s="60">
        <v>0</v>
      </c>
      <c r="Z60" s="60" t="s">
        <v>213</v>
      </c>
      <c r="AA60" s="60">
        <v>0.5</v>
      </c>
      <c r="AB60" s="60" t="s">
        <v>209</v>
      </c>
      <c r="AC60" s="59">
        <v>2</v>
      </c>
      <c r="AD60" s="104">
        <v>0</v>
      </c>
    </row>
    <row r="61" spans="1:30" x14ac:dyDescent="0.25">
      <c r="A61" s="85" t="str">
        <f t="shared" si="5"/>
        <v>2</v>
      </c>
      <c r="B61" s="88" t="str">
        <f t="shared" si="6"/>
        <v>Lupe Perez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30</v>
      </c>
      <c r="P61" s="56">
        <f t="shared" si="8"/>
        <v>18</v>
      </c>
      <c r="Q61" s="56">
        <f t="shared" si="9"/>
        <v>3</v>
      </c>
      <c r="R61" s="93">
        <f t="shared" si="10"/>
        <v>4</v>
      </c>
      <c r="S61" s="87">
        <f t="shared" si="11"/>
        <v>0.6</v>
      </c>
      <c r="U61" s="43" t="s">
        <v>157</v>
      </c>
      <c r="V61" s="88" t="s">
        <v>68</v>
      </c>
      <c r="W61" s="59">
        <v>4</v>
      </c>
      <c r="X61" s="59">
        <v>4</v>
      </c>
      <c r="Y61" s="60">
        <v>0.6</v>
      </c>
      <c r="Z61" s="60" t="s">
        <v>114</v>
      </c>
      <c r="AA61" s="60">
        <v>0.66666666666666663</v>
      </c>
      <c r="AB61" s="60" t="s">
        <v>114</v>
      </c>
      <c r="AC61" s="59">
        <v>6</v>
      </c>
      <c r="AD61" s="104">
        <v>0.6</v>
      </c>
    </row>
    <row r="62" spans="1:30" x14ac:dyDescent="0.25">
      <c r="A62" s="85" t="str">
        <f t="shared" si="5"/>
        <v>24</v>
      </c>
      <c r="B62" s="88" t="str">
        <f t="shared" si="6"/>
        <v>Zach Arambula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38</v>
      </c>
      <c r="P62" s="95">
        <f t="shared" si="8"/>
        <v>23</v>
      </c>
      <c r="Q62" s="95">
        <f t="shared" si="9"/>
        <v>5</v>
      </c>
      <c r="R62" s="96">
        <f t="shared" si="10"/>
        <v>6</v>
      </c>
      <c r="S62" s="87">
        <f t="shared" si="11"/>
        <v>0.60526315789473684</v>
      </c>
      <c r="U62" s="43" t="s">
        <v>179</v>
      </c>
      <c r="V62" s="88" t="s">
        <v>276</v>
      </c>
      <c r="W62" s="59">
        <v>6</v>
      </c>
      <c r="X62" s="59">
        <v>6</v>
      </c>
      <c r="Y62" s="60">
        <v>0.60526315789473684</v>
      </c>
      <c r="Z62" s="60" t="s">
        <v>114</v>
      </c>
      <c r="AA62" s="60">
        <v>0.8571428571428571</v>
      </c>
      <c r="AB62" s="60" t="s">
        <v>114</v>
      </c>
      <c r="AC62" s="59">
        <v>7</v>
      </c>
      <c r="AD62" s="104">
        <v>0.60526315789473684</v>
      </c>
    </row>
    <row r="63" spans="1:30" x14ac:dyDescent="0.25">
      <c r="A63" s="85" t="str">
        <f t="shared" si="5"/>
        <v>40</v>
      </c>
      <c r="B63" s="88" t="str">
        <f t="shared" si="6"/>
        <v>Mariano Reynoso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7</v>
      </c>
      <c r="P63" s="56">
        <f t="shared" si="8"/>
        <v>2</v>
      </c>
      <c r="Q63" s="56">
        <f t="shared" si="9"/>
        <v>2</v>
      </c>
      <c r="R63" s="93">
        <f t="shared" si="10"/>
        <v>3</v>
      </c>
      <c r="S63" s="87">
        <f t="shared" si="11"/>
        <v>0.2857142857142857</v>
      </c>
      <c r="U63" s="43" t="s">
        <v>164</v>
      </c>
      <c r="V63" s="88" t="s">
        <v>43</v>
      </c>
      <c r="W63" s="59">
        <v>3</v>
      </c>
      <c r="X63" s="59">
        <v>3</v>
      </c>
      <c r="Y63" s="60">
        <v>0.2857142857142857</v>
      </c>
      <c r="Z63" s="60" t="s">
        <v>213</v>
      </c>
      <c r="AA63" s="60">
        <v>1</v>
      </c>
      <c r="AB63" s="60" t="s">
        <v>209</v>
      </c>
      <c r="AC63" s="59">
        <v>3</v>
      </c>
      <c r="AD63" s="104">
        <v>0.1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Kevin Sibson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243</v>
      </c>
      <c r="P68" s="21">
        <f t="shared" si="12"/>
        <v>141</v>
      </c>
      <c r="Q68" s="146">
        <f t="shared" si="12"/>
        <v>29</v>
      </c>
      <c r="R68" s="145"/>
      <c r="S68" s="147">
        <f>SUM(Q68/O68)</f>
        <v>0.11934156378600823</v>
      </c>
      <c r="V68" s="56" t="s">
        <v>23</v>
      </c>
      <c r="W68" s="59">
        <v>106</v>
      </c>
      <c r="X68" s="59">
        <v>106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1</v>
      </c>
      <c r="Z69" s="69"/>
      <c r="AA69" s="69">
        <v>3.875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243</v>
      </c>
      <c r="P71" s="70">
        <f>SUM(P50:P65)</f>
        <v>141</v>
      </c>
      <c r="Q71" s="70">
        <f>SUM(Q50:Q65)</f>
        <v>29</v>
      </c>
      <c r="R71" s="70">
        <f>SUM(R50:R65)</f>
        <v>106</v>
      </c>
      <c r="S71" s="71">
        <f>AVERAGE(P71/O71)</f>
        <v>0.58024691358024694</v>
      </c>
      <c r="V71" s="121"/>
      <c r="W71" s="121"/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243</v>
      </c>
      <c r="D72" s="29">
        <f>SUM(P47,D71)</f>
        <v>141</v>
      </c>
      <c r="E72" s="29">
        <f>SUM(Q47,E71)</f>
        <v>29</v>
      </c>
      <c r="F72" s="29">
        <f>SUM(R47,F71)</f>
        <v>106</v>
      </c>
      <c r="G72" s="29">
        <f t="shared" ref="G72:M72" si="14">SUM(C72,G71)</f>
        <v>243</v>
      </c>
      <c r="H72" s="29">
        <f t="shared" si="14"/>
        <v>141</v>
      </c>
      <c r="I72" s="29">
        <f t="shared" si="14"/>
        <v>29</v>
      </c>
      <c r="J72" s="29">
        <f t="shared" si="14"/>
        <v>106</v>
      </c>
      <c r="K72" s="29">
        <f t="shared" si="14"/>
        <v>243</v>
      </c>
      <c r="L72" s="29">
        <f t="shared" si="14"/>
        <v>141</v>
      </c>
      <c r="M72" s="29">
        <f t="shared" si="14"/>
        <v>29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0.34112149532710279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1.6385542168674698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92</v>
      </c>
      <c r="X75" s="81">
        <v>0.88065843621399176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33" priority="1" stopIfTrue="1" operator="equal">
      <formula>$Y$69</formula>
    </cfRule>
  </conditionalFormatting>
  <conditionalFormatting sqref="AA51:AB67">
    <cfRule type="cellIs" dxfId="32" priority="2" stopIfTrue="1" operator="equal">
      <formula>$AA$69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2C97-0A67-4006-A4DB-02D9ED6B27FB}">
  <sheetPr codeName="Sheet37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128</v>
      </c>
      <c r="D1" s="157"/>
      <c r="E1" s="158"/>
      <c r="F1" s="4">
        <v>17</v>
      </c>
      <c r="G1" s="156" t="s">
        <v>37</v>
      </c>
      <c r="H1" s="157"/>
      <c r="I1" s="158"/>
      <c r="J1" s="4">
        <v>11</v>
      </c>
      <c r="K1" s="156" t="s">
        <v>40</v>
      </c>
      <c r="L1" s="157"/>
      <c r="M1" s="158"/>
      <c r="N1" s="4">
        <v>5</v>
      </c>
      <c r="O1" s="156" t="s">
        <v>126</v>
      </c>
      <c r="P1" s="157"/>
      <c r="Q1" s="158"/>
      <c r="R1" s="4">
        <v>21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132</v>
      </c>
      <c r="B3" s="88" t="s">
        <v>62</v>
      </c>
      <c r="C3" s="12">
        <v>5</v>
      </c>
      <c r="D3" s="13">
        <v>3</v>
      </c>
      <c r="E3" s="13">
        <v>1</v>
      </c>
      <c r="F3" s="14">
        <v>0</v>
      </c>
      <c r="G3" s="12">
        <v>5</v>
      </c>
      <c r="H3" s="13">
        <v>3</v>
      </c>
      <c r="I3" s="13">
        <v>0</v>
      </c>
      <c r="J3" s="14">
        <v>0</v>
      </c>
      <c r="K3" s="115">
        <v>5</v>
      </c>
      <c r="L3" s="116">
        <v>2</v>
      </c>
      <c r="M3" s="116">
        <v>2</v>
      </c>
      <c r="N3" s="117">
        <v>0</v>
      </c>
      <c r="O3" s="115">
        <v>6</v>
      </c>
      <c r="P3" s="116">
        <v>1</v>
      </c>
      <c r="Q3" s="116">
        <v>2</v>
      </c>
      <c r="R3" s="117">
        <v>0</v>
      </c>
      <c r="S3" s="17"/>
    </row>
    <row r="4" spans="1:19" x14ac:dyDescent="0.25">
      <c r="A4" s="85" t="s">
        <v>133</v>
      </c>
      <c r="B4" s="88" t="s">
        <v>243</v>
      </c>
      <c r="C4" s="12">
        <v>5</v>
      </c>
      <c r="D4" s="13">
        <v>1</v>
      </c>
      <c r="E4" s="13">
        <v>1</v>
      </c>
      <c r="F4" s="14">
        <v>1</v>
      </c>
      <c r="G4" s="12">
        <v>5</v>
      </c>
      <c r="H4" s="13">
        <v>2</v>
      </c>
      <c r="I4" s="13">
        <v>1</v>
      </c>
      <c r="J4" s="14">
        <v>0</v>
      </c>
      <c r="K4" s="115">
        <v>5</v>
      </c>
      <c r="L4" s="116">
        <v>4</v>
      </c>
      <c r="M4" s="116">
        <v>1</v>
      </c>
      <c r="N4" s="117">
        <v>0</v>
      </c>
      <c r="O4" s="115">
        <v>5</v>
      </c>
      <c r="P4" s="116">
        <v>0</v>
      </c>
      <c r="Q4" s="116">
        <v>1</v>
      </c>
      <c r="R4" s="117">
        <v>0</v>
      </c>
      <c r="S4" s="17"/>
    </row>
    <row r="5" spans="1:19" x14ac:dyDescent="0.25">
      <c r="A5" s="85" t="s">
        <v>150</v>
      </c>
      <c r="B5" s="88" t="s">
        <v>88</v>
      </c>
      <c r="C5" s="12">
        <v>5</v>
      </c>
      <c r="D5" s="13">
        <v>3</v>
      </c>
      <c r="E5" s="13">
        <v>1</v>
      </c>
      <c r="F5" s="14">
        <v>0</v>
      </c>
      <c r="G5" s="12">
        <v>5</v>
      </c>
      <c r="H5" s="13">
        <v>4</v>
      </c>
      <c r="I5" s="13">
        <v>1</v>
      </c>
      <c r="J5" s="14">
        <v>4</v>
      </c>
      <c r="K5" s="115">
        <v>4</v>
      </c>
      <c r="L5" s="116">
        <v>2</v>
      </c>
      <c r="M5" s="116">
        <v>1</v>
      </c>
      <c r="N5" s="117">
        <v>1</v>
      </c>
      <c r="O5" s="115">
        <v>5</v>
      </c>
      <c r="P5" s="116">
        <v>2</v>
      </c>
      <c r="Q5" s="116">
        <v>2</v>
      </c>
      <c r="R5" s="117">
        <v>1</v>
      </c>
      <c r="S5" s="17"/>
    </row>
    <row r="6" spans="1:19" x14ac:dyDescent="0.25">
      <c r="A6" s="85" t="s">
        <v>166</v>
      </c>
      <c r="B6" s="88" t="s">
        <v>204</v>
      </c>
      <c r="C6" s="12">
        <v>2</v>
      </c>
      <c r="D6" s="13">
        <v>0</v>
      </c>
      <c r="E6" s="13">
        <v>2</v>
      </c>
      <c r="F6" s="14">
        <v>1</v>
      </c>
      <c r="G6" s="12">
        <v>4</v>
      </c>
      <c r="H6" s="13">
        <v>1</v>
      </c>
      <c r="I6" s="13">
        <v>2</v>
      </c>
      <c r="J6" s="14">
        <v>4</v>
      </c>
      <c r="K6" s="115">
        <v>4</v>
      </c>
      <c r="L6" s="116">
        <v>2</v>
      </c>
      <c r="M6" s="116">
        <v>2</v>
      </c>
      <c r="N6" s="117">
        <v>6</v>
      </c>
      <c r="O6" s="115">
        <v>5</v>
      </c>
      <c r="P6" s="116">
        <v>3</v>
      </c>
      <c r="Q6" s="116">
        <v>0</v>
      </c>
      <c r="R6" s="117">
        <v>10</v>
      </c>
      <c r="S6" s="17" t="s">
        <v>8</v>
      </c>
    </row>
    <row r="7" spans="1:19" x14ac:dyDescent="0.25">
      <c r="A7" s="85" t="s">
        <v>176</v>
      </c>
      <c r="B7" s="88" t="s">
        <v>310</v>
      </c>
      <c r="C7" s="12">
        <v>2</v>
      </c>
      <c r="D7" s="13">
        <v>0</v>
      </c>
      <c r="E7" s="13">
        <v>1</v>
      </c>
      <c r="F7" s="14">
        <v>0</v>
      </c>
      <c r="G7" s="12"/>
      <c r="H7" s="13"/>
      <c r="I7" s="13"/>
      <c r="J7" s="14"/>
      <c r="K7" s="115">
        <v>0</v>
      </c>
      <c r="L7" s="116">
        <v>0</v>
      </c>
      <c r="M7" s="116">
        <v>0</v>
      </c>
      <c r="N7" s="117">
        <v>0</v>
      </c>
      <c r="O7" s="115"/>
      <c r="P7" s="116"/>
      <c r="Q7" s="116"/>
      <c r="R7" s="117"/>
      <c r="S7" s="17"/>
    </row>
    <row r="8" spans="1:19" x14ac:dyDescent="0.25">
      <c r="A8" s="85" t="s">
        <v>178</v>
      </c>
      <c r="B8" s="88" t="s">
        <v>244</v>
      </c>
      <c r="C8" s="12">
        <v>4</v>
      </c>
      <c r="D8" s="13">
        <v>1</v>
      </c>
      <c r="E8" s="13">
        <v>2</v>
      </c>
      <c r="F8" s="14">
        <v>1</v>
      </c>
      <c r="G8" s="12">
        <v>4</v>
      </c>
      <c r="H8" s="13">
        <v>1</v>
      </c>
      <c r="I8" s="13">
        <v>0</v>
      </c>
      <c r="J8" s="14">
        <v>2</v>
      </c>
      <c r="K8" s="115">
        <v>4</v>
      </c>
      <c r="L8" s="116">
        <v>1</v>
      </c>
      <c r="M8" s="116">
        <v>1</v>
      </c>
      <c r="N8" s="117">
        <v>2</v>
      </c>
      <c r="O8" s="115">
        <v>5</v>
      </c>
      <c r="P8" s="116">
        <v>4</v>
      </c>
      <c r="Q8" s="116">
        <v>0</v>
      </c>
      <c r="R8" s="117">
        <v>0</v>
      </c>
      <c r="S8" s="17"/>
    </row>
    <row r="9" spans="1:19" x14ac:dyDescent="0.25">
      <c r="A9" s="85" t="s">
        <v>131</v>
      </c>
      <c r="B9" s="88" t="s">
        <v>286</v>
      </c>
      <c r="C9" s="12">
        <v>4</v>
      </c>
      <c r="D9" s="13">
        <v>1</v>
      </c>
      <c r="E9" s="13">
        <v>2</v>
      </c>
      <c r="F9" s="14">
        <v>0</v>
      </c>
      <c r="G9" s="12">
        <v>3</v>
      </c>
      <c r="H9" s="13">
        <v>1</v>
      </c>
      <c r="I9" s="13">
        <v>1</v>
      </c>
      <c r="J9" s="14">
        <v>0</v>
      </c>
      <c r="K9" s="115">
        <v>4</v>
      </c>
      <c r="L9" s="116">
        <v>0</v>
      </c>
      <c r="M9" s="116">
        <v>3</v>
      </c>
      <c r="N9" s="117">
        <v>0</v>
      </c>
      <c r="O9" s="115">
        <v>5</v>
      </c>
      <c r="P9" s="116">
        <v>3</v>
      </c>
      <c r="Q9" s="116">
        <v>1</v>
      </c>
      <c r="R9" s="117">
        <v>1</v>
      </c>
      <c r="S9" s="17"/>
    </row>
    <row r="10" spans="1:19" x14ac:dyDescent="0.25">
      <c r="A10" s="85" t="s">
        <v>144</v>
      </c>
      <c r="B10" s="88" t="s">
        <v>165</v>
      </c>
      <c r="C10" s="12"/>
      <c r="D10" s="13"/>
      <c r="E10" s="13"/>
      <c r="F10" s="14"/>
      <c r="G10" s="12">
        <v>1</v>
      </c>
      <c r="H10" s="13">
        <v>0</v>
      </c>
      <c r="I10" s="13">
        <v>0</v>
      </c>
      <c r="J10" s="14">
        <v>0</v>
      </c>
      <c r="K10" s="115"/>
      <c r="L10" s="116"/>
      <c r="M10" s="116"/>
      <c r="N10" s="117"/>
      <c r="O10" s="115"/>
      <c r="P10" s="116"/>
      <c r="Q10" s="116"/>
      <c r="R10" s="117"/>
      <c r="S10" s="17"/>
    </row>
    <row r="11" spans="1:19" x14ac:dyDescent="0.25">
      <c r="A11" s="85"/>
      <c r="B11" s="88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85"/>
      <c r="B12" s="88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85"/>
      <c r="B13" s="8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245</v>
      </c>
      <c r="C19" s="20">
        <v>27</v>
      </c>
      <c r="D19" s="21">
        <v>9</v>
      </c>
      <c r="E19" s="21">
        <v>10</v>
      </c>
      <c r="F19" s="22">
        <v>3</v>
      </c>
      <c r="G19" s="20">
        <v>27</v>
      </c>
      <c r="H19" s="21">
        <v>12</v>
      </c>
      <c r="I19" s="21">
        <v>5</v>
      </c>
      <c r="J19" s="22">
        <v>10</v>
      </c>
      <c r="K19" s="20">
        <v>26</v>
      </c>
      <c r="L19" s="21">
        <v>11</v>
      </c>
      <c r="M19" s="21">
        <v>10</v>
      </c>
      <c r="N19" s="22">
        <v>9</v>
      </c>
      <c r="O19" s="20">
        <v>31</v>
      </c>
      <c r="P19" s="21">
        <v>13</v>
      </c>
      <c r="Q19" s="21">
        <v>6</v>
      </c>
      <c r="R19" s="22">
        <v>12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27</v>
      </c>
      <c r="D22" s="29">
        <f t="shared" si="0"/>
        <v>9</v>
      </c>
      <c r="E22" s="29">
        <f t="shared" si="0"/>
        <v>10</v>
      </c>
      <c r="F22" s="29">
        <f t="shared" si="0"/>
        <v>3</v>
      </c>
      <c r="G22" s="29">
        <f t="shared" si="0"/>
        <v>27</v>
      </c>
      <c r="H22" s="29">
        <f t="shared" si="0"/>
        <v>12</v>
      </c>
      <c r="I22" s="29">
        <f t="shared" si="0"/>
        <v>5</v>
      </c>
      <c r="J22" s="29">
        <f t="shared" si="0"/>
        <v>10</v>
      </c>
      <c r="K22" s="29">
        <f t="shared" si="0"/>
        <v>26</v>
      </c>
      <c r="L22" s="29">
        <f t="shared" si="0"/>
        <v>11</v>
      </c>
      <c r="M22" s="29">
        <f t="shared" si="0"/>
        <v>10</v>
      </c>
      <c r="N22" s="29">
        <f t="shared" si="0"/>
        <v>9</v>
      </c>
      <c r="O22" s="29">
        <f t="shared" si="0"/>
        <v>31</v>
      </c>
      <c r="P22" s="29">
        <f t="shared" si="0"/>
        <v>13</v>
      </c>
      <c r="Q22" s="29">
        <f t="shared" si="0"/>
        <v>6</v>
      </c>
      <c r="R22" s="28">
        <f t="shared" si="0"/>
        <v>12</v>
      </c>
      <c r="S22" s="24"/>
    </row>
    <row r="23" spans="1:24" ht="13.8" thickBot="1" x14ac:dyDescent="0.3">
      <c r="A23" s="18"/>
      <c r="B23" s="28" t="s">
        <v>11</v>
      </c>
      <c r="C23" s="30">
        <f>C22</f>
        <v>27</v>
      </c>
      <c r="D23" s="30">
        <f>D22</f>
        <v>9</v>
      </c>
      <c r="E23" s="30">
        <f>E22</f>
        <v>10</v>
      </c>
      <c r="F23" s="30">
        <f>F22</f>
        <v>3</v>
      </c>
      <c r="G23" s="30">
        <f t="shared" ref="G23:R23" si="1">SUM(C23,G22)</f>
        <v>54</v>
      </c>
      <c r="H23" s="30">
        <f t="shared" si="1"/>
        <v>21</v>
      </c>
      <c r="I23" s="30">
        <f t="shared" si="1"/>
        <v>15</v>
      </c>
      <c r="J23" s="30">
        <f t="shared" si="1"/>
        <v>13</v>
      </c>
      <c r="K23" s="30">
        <f t="shared" si="1"/>
        <v>80</v>
      </c>
      <c r="L23" s="30">
        <f t="shared" si="1"/>
        <v>32</v>
      </c>
      <c r="M23" s="30">
        <f t="shared" si="1"/>
        <v>25</v>
      </c>
      <c r="N23" s="30">
        <f t="shared" si="1"/>
        <v>22</v>
      </c>
      <c r="O23" s="31">
        <f t="shared" si="1"/>
        <v>111</v>
      </c>
      <c r="P23" s="30">
        <f t="shared" si="1"/>
        <v>45</v>
      </c>
      <c r="Q23" s="30">
        <f t="shared" si="1"/>
        <v>31</v>
      </c>
      <c r="R23" s="32">
        <f t="shared" si="1"/>
        <v>34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40</v>
      </c>
      <c r="D25" s="157"/>
      <c r="E25" s="158"/>
      <c r="F25" s="4">
        <v>2</v>
      </c>
      <c r="G25" s="159" t="s">
        <v>38</v>
      </c>
      <c r="H25" s="157"/>
      <c r="I25" s="158"/>
      <c r="J25" s="4">
        <v>11</v>
      </c>
      <c r="K25" s="159" t="s">
        <v>127</v>
      </c>
      <c r="L25" s="157"/>
      <c r="M25" s="158"/>
      <c r="N25" s="4">
        <v>6</v>
      </c>
      <c r="O25" s="159" t="s">
        <v>217</v>
      </c>
      <c r="P25" s="157"/>
      <c r="Q25" s="158"/>
      <c r="R25" s="5">
        <v>6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23</v>
      </c>
      <c r="B27" s="88" t="str">
        <f t="shared" si="2"/>
        <v>Braulio Thorne</v>
      </c>
      <c r="C27" s="12">
        <v>4</v>
      </c>
      <c r="D27" s="13">
        <v>1</v>
      </c>
      <c r="E27" s="13">
        <v>2</v>
      </c>
      <c r="F27" s="14">
        <v>0</v>
      </c>
      <c r="G27" s="12">
        <v>5</v>
      </c>
      <c r="H27" s="13">
        <v>3</v>
      </c>
      <c r="I27" s="13">
        <v>0</v>
      </c>
      <c r="J27" s="14">
        <v>1</v>
      </c>
      <c r="K27" s="12">
        <v>4</v>
      </c>
      <c r="L27" s="13">
        <v>2</v>
      </c>
      <c r="M27" s="13">
        <v>1</v>
      </c>
      <c r="N27" s="14">
        <v>1</v>
      </c>
      <c r="O27" s="15">
        <v>4</v>
      </c>
      <c r="P27" s="13">
        <v>2</v>
      </c>
      <c r="Q27" s="13">
        <v>0</v>
      </c>
      <c r="R27" s="16">
        <v>0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16</v>
      </c>
      <c r="B28" s="88" t="str">
        <f t="shared" si="2"/>
        <v>Jim Hughes</v>
      </c>
      <c r="C28" s="12">
        <v>3</v>
      </c>
      <c r="D28" s="13">
        <v>0</v>
      </c>
      <c r="E28" s="13">
        <v>1</v>
      </c>
      <c r="F28" s="14">
        <v>1</v>
      </c>
      <c r="G28" s="12">
        <v>5</v>
      </c>
      <c r="H28" s="13">
        <v>0</v>
      </c>
      <c r="I28" s="13">
        <v>1</v>
      </c>
      <c r="J28" s="14">
        <v>1</v>
      </c>
      <c r="K28" s="12">
        <v>4</v>
      </c>
      <c r="L28" s="13">
        <v>0</v>
      </c>
      <c r="M28" s="13">
        <v>2</v>
      </c>
      <c r="N28" s="14">
        <v>3</v>
      </c>
      <c r="O28" s="15">
        <v>4</v>
      </c>
      <c r="P28" s="13">
        <v>0</v>
      </c>
      <c r="Q28" s="13">
        <v>0</v>
      </c>
      <c r="R28" s="16">
        <v>3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13</v>
      </c>
      <c r="B29" s="88" t="str">
        <f t="shared" si="2"/>
        <v>Alex Barrera</v>
      </c>
      <c r="C29" s="12">
        <v>4</v>
      </c>
      <c r="D29" s="13">
        <v>2</v>
      </c>
      <c r="E29" s="13">
        <v>2</v>
      </c>
      <c r="F29" s="14">
        <v>0</v>
      </c>
      <c r="G29" s="12">
        <v>5</v>
      </c>
      <c r="H29" s="13">
        <v>2</v>
      </c>
      <c r="I29" s="13">
        <v>1</v>
      </c>
      <c r="J29" s="14">
        <v>2</v>
      </c>
      <c r="K29" s="12">
        <v>4</v>
      </c>
      <c r="L29" s="13">
        <v>0</v>
      </c>
      <c r="M29" s="13">
        <v>1</v>
      </c>
      <c r="N29" s="14">
        <v>2</v>
      </c>
      <c r="O29" s="15">
        <v>4</v>
      </c>
      <c r="P29" s="13">
        <v>2</v>
      </c>
      <c r="Q29" s="13">
        <v>2</v>
      </c>
      <c r="R29" s="16">
        <v>0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8</v>
      </c>
      <c r="B30" s="88" t="str">
        <f t="shared" si="2"/>
        <v>Matt Puvogel</v>
      </c>
      <c r="C30" s="12">
        <v>4</v>
      </c>
      <c r="D30" s="13">
        <v>1</v>
      </c>
      <c r="E30" s="13">
        <v>3</v>
      </c>
      <c r="F30" s="14">
        <v>5</v>
      </c>
      <c r="G30" s="12">
        <v>4</v>
      </c>
      <c r="H30" s="13">
        <v>0</v>
      </c>
      <c r="I30" s="13">
        <v>1</v>
      </c>
      <c r="J30" s="14">
        <v>5</v>
      </c>
      <c r="K30" s="12">
        <v>4</v>
      </c>
      <c r="L30" s="13">
        <v>2</v>
      </c>
      <c r="M30" s="13">
        <v>0</v>
      </c>
      <c r="N30" s="14">
        <v>3</v>
      </c>
      <c r="O30" s="15">
        <v>4</v>
      </c>
      <c r="P30" s="13">
        <v>0</v>
      </c>
      <c r="Q30" s="13">
        <v>1</v>
      </c>
      <c r="R30" s="16">
        <v>5</v>
      </c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35</v>
      </c>
      <c r="B31" s="88" t="str">
        <f t="shared" si="2"/>
        <v>Jim Burnette</v>
      </c>
      <c r="C31" s="12">
        <v>0</v>
      </c>
      <c r="D31" s="13">
        <v>0</v>
      </c>
      <c r="E31" s="13">
        <v>0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55</v>
      </c>
      <c r="B32" s="88" t="str">
        <f t="shared" si="2"/>
        <v>Joe DeJesus</v>
      </c>
      <c r="C32" s="12">
        <v>3</v>
      </c>
      <c r="D32" s="13">
        <v>2</v>
      </c>
      <c r="E32" s="13">
        <v>1</v>
      </c>
      <c r="F32" s="14">
        <v>1</v>
      </c>
      <c r="G32" s="12">
        <v>4</v>
      </c>
      <c r="H32" s="13">
        <v>3</v>
      </c>
      <c r="I32" s="13">
        <v>0</v>
      </c>
      <c r="J32" s="14">
        <v>1</v>
      </c>
      <c r="K32" s="12">
        <v>4</v>
      </c>
      <c r="L32" s="13">
        <v>1</v>
      </c>
      <c r="M32" s="13">
        <v>0</v>
      </c>
      <c r="N32" s="14">
        <v>0</v>
      </c>
      <c r="O32" s="15">
        <v>4</v>
      </c>
      <c r="P32" s="13">
        <v>1</v>
      </c>
      <c r="Q32" s="13">
        <v>2</v>
      </c>
      <c r="R32" s="16">
        <v>1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37</v>
      </c>
      <c r="B33" s="88" t="str">
        <f t="shared" si="2"/>
        <v>Mike Couglin</v>
      </c>
      <c r="C33" s="12">
        <v>3</v>
      </c>
      <c r="D33" s="13">
        <v>1</v>
      </c>
      <c r="E33" s="13">
        <v>2</v>
      </c>
      <c r="F33" s="14">
        <v>1</v>
      </c>
      <c r="G33" s="12">
        <v>4</v>
      </c>
      <c r="H33" s="13">
        <v>1</v>
      </c>
      <c r="I33" s="13">
        <v>2</v>
      </c>
      <c r="J33" s="14">
        <v>0</v>
      </c>
      <c r="K33" s="12">
        <v>3</v>
      </c>
      <c r="L33" s="13">
        <v>0</v>
      </c>
      <c r="M33" s="13">
        <v>1</v>
      </c>
      <c r="N33" s="14">
        <v>0</v>
      </c>
      <c r="O33" s="15">
        <v>3</v>
      </c>
      <c r="P33" s="13">
        <v>0</v>
      </c>
      <c r="Q33" s="13">
        <v>1</v>
      </c>
      <c r="R33" s="16">
        <v>0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33</v>
      </c>
      <c r="B34" s="88" t="str">
        <f t="shared" si="2"/>
        <v>Roger Keeney</v>
      </c>
      <c r="C34" s="12">
        <v>1</v>
      </c>
      <c r="D34" s="13">
        <v>0</v>
      </c>
      <c r="E34" s="13">
        <v>0</v>
      </c>
      <c r="F34" s="14">
        <v>0</v>
      </c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>
        <f t="shared" si="2"/>
        <v>0</v>
      </c>
      <c r="B35" s="88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James Sciortino</v>
      </c>
      <c r="C43" s="20">
        <v>22</v>
      </c>
      <c r="D43" s="21">
        <v>7</v>
      </c>
      <c r="E43" s="21">
        <v>11</v>
      </c>
      <c r="F43" s="22">
        <v>8</v>
      </c>
      <c r="G43" s="20">
        <v>27</v>
      </c>
      <c r="H43" s="21">
        <v>9</v>
      </c>
      <c r="I43" s="21">
        <v>5</v>
      </c>
      <c r="J43" s="22">
        <v>10</v>
      </c>
      <c r="K43" s="20">
        <v>23</v>
      </c>
      <c r="L43" s="21">
        <v>5</v>
      </c>
      <c r="M43" s="21">
        <v>5</v>
      </c>
      <c r="N43" s="22">
        <v>9</v>
      </c>
      <c r="O43" s="20">
        <v>23</v>
      </c>
      <c r="P43" s="21">
        <v>5</v>
      </c>
      <c r="Q43" s="21">
        <v>6</v>
      </c>
      <c r="R43" s="23">
        <v>9</v>
      </c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22</v>
      </c>
      <c r="D46" s="29">
        <f t="shared" si="3"/>
        <v>7</v>
      </c>
      <c r="E46" s="29">
        <f t="shared" si="3"/>
        <v>11</v>
      </c>
      <c r="F46" s="29">
        <f t="shared" si="3"/>
        <v>8</v>
      </c>
      <c r="G46" s="29">
        <f t="shared" si="3"/>
        <v>27</v>
      </c>
      <c r="H46" s="29">
        <f t="shared" si="3"/>
        <v>9</v>
      </c>
      <c r="I46" s="29">
        <f t="shared" si="3"/>
        <v>5</v>
      </c>
      <c r="J46" s="29">
        <f t="shared" si="3"/>
        <v>10</v>
      </c>
      <c r="K46" s="29">
        <f t="shared" si="3"/>
        <v>23</v>
      </c>
      <c r="L46" s="29">
        <f t="shared" si="3"/>
        <v>5</v>
      </c>
      <c r="M46" s="29">
        <f t="shared" si="3"/>
        <v>5</v>
      </c>
      <c r="N46" s="29">
        <f t="shared" si="3"/>
        <v>9</v>
      </c>
      <c r="O46" s="29">
        <f t="shared" si="3"/>
        <v>23</v>
      </c>
      <c r="P46" s="29">
        <f t="shared" si="3"/>
        <v>5</v>
      </c>
      <c r="Q46" s="29">
        <f t="shared" si="3"/>
        <v>6</v>
      </c>
      <c r="R46" s="28">
        <f t="shared" si="3"/>
        <v>9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133</v>
      </c>
      <c r="D47" s="30">
        <f>SUM(P23,D46)</f>
        <v>52</v>
      </c>
      <c r="E47" s="30">
        <f>SUM(Q23,E46)</f>
        <v>42</v>
      </c>
      <c r="F47" s="30">
        <f>SUM(R23,F46)</f>
        <v>42</v>
      </c>
      <c r="G47" s="30">
        <f t="shared" ref="G47:R47" si="4">SUM(C47,G46)</f>
        <v>160</v>
      </c>
      <c r="H47" s="30">
        <f t="shared" si="4"/>
        <v>61</v>
      </c>
      <c r="I47" s="30">
        <f t="shared" si="4"/>
        <v>47</v>
      </c>
      <c r="J47" s="30">
        <f t="shared" si="4"/>
        <v>52</v>
      </c>
      <c r="K47" s="30">
        <f t="shared" si="4"/>
        <v>183</v>
      </c>
      <c r="L47" s="30">
        <f t="shared" si="4"/>
        <v>66</v>
      </c>
      <c r="M47" s="30">
        <f t="shared" si="4"/>
        <v>52</v>
      </c>
      <c r="N47" s="30">
        <f t="shared" si="4"/>
        <v>61</v>
      </c>
      <c r="O47" s="31">
        <f t="shared" si="4"/>
        <v>206</v>
      </c>
      <c r="P47" s="30">
        <f t="shared" si="4"/>
        <v>71</v>
      </c>
      <c r="Q47" s="30">
        <f t="shared" si="4"/>
        <v>58</v>
      </c>
      <c r="R47" s="32">
        <f t="shared" si="4"/>
        <v>70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79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23</v>
      </c>
      <c r="B51" s="88" t="str">
        <f t="shared" ref="B51:B66" si="6">B27</f>
        <v>Braulio Thorne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38</v>
      </c>
      <c r="P51" s="90">
        <f t="shared" ref="P51:P66" si="8">SUM(D3,H3,L3,P3,D27,H27,L27,P27,D51,H51,L51)</f>
        <v>17</v>
      </c>
      <c r="Q51" s="90">
        <f t="shared" ref="Q51:Q66" si="9">SUM(E3,I3,M3,Q3,E27,I27,M27,Q27,E51,I51,M51)</f>
        <v>8</v>
      </c>
      <c r="R51" s="91">
        <f t="shared" ref="R51:R66" si="10">SUM(F3,J3,N3,R3,F27,J27,N27,R27,F51,J51,N51)</f>
        <v>2</v>
      </c>
      <c r="S51" s="86">
        <f>IF(O51=0,0,AVERAGE(P51/O51))</f>
        <v>0.44736842105263158</v>
      </c>
      <c r="U51" s="43" t="s">
        <v>132</v>
      </c>
      <c r="V51" s="88" t="s">
        <v>62</v>
      </c>
      <c r="W51" s="59">
        <v>2</v>
      </c>
      <c r="X51" s="59">
        <v>2</v>
      </c>
      <c r="Y51" s="60">
        <v>0.44736842105263158</v>
      </c>
      <c r="Z51" s="60" t="s">
        <v>114</v>
      </c>
      <c r="AA51" s="60">
        <v>0.25</v>
      </c>
      <c r="AB51" s="60" t="s">
        <v>114</v>
      </c>
      <c r="AC51" s="59">
        <v>8</v>
      </c>
      <c r="AD51" s="104">
        <v>0.44736842105263158</v>
      </c>
    </row>
    <row r="52" spans="1:30" x14ac:dyDescent="0.25">
      <c r="A52" s="85" t="str">
        <f t="shared" si="5"/>
        <v>16</v>
      </c>
      <c r="B52" s="88" t="str">
        <f t="shared" si="6"/>
        <v>Jim Hughes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36</v>
      </c>
      <c r="P52" s="56">
        <f t="shared" si="8"/>
        <v>7</v>
      </c>
      <c r="Q52" s="56">
        <f t="shared" si="9"/>
        <v>8</v>
      </c>
      <c r="R52" s="93">
        <f t="shared" si="10"/>
        <v>9</v>
      </c>
      <c r="S52" s="87">
        <f t="shared" ref="S52:S66" si="11">IF(O52=0,0,AVERAGE(P52/O52))</f>
        <v>0.19444444444444445</v>
      </c>
      <c r="U52" s="43" t="s">
        <v>133</v>
      </c>
      <c r="V52" s="88" t="s">
        <v>243</v>
      </c>
      <c r="W52" s="59">
        <v>9</v>
      </c>
      <c r="X52" s="59">
        <v>9</v>
      </c>
      <c r="Y52" s="60">
        <v>0.19444444444444445</v>
      </c>
      <c r="Z52" s="60" t="s">
        <v>114</v>
      </c>
      <c r="AA52" s="60">
        <v>1.125</v>
      </c>
      <c r="AB52" s="60" t="s">
        <v>114</v>
      </c>
      <c r="AC52" s="59">
        <v>8</v>
      </c>
      <c r="AD52" s="104">
        <v>0.19444444444444445</v>
      </c>
    </row>
    <row r="53" spans="1:30" x14ac:dyDescent="0.25">
      <c r="A53" s="85" t="str">
        <f t="shared" si="5"/>
        <v>13</v>
      </c>
      <c r="B53" s="88" t="str">
        <f t="shared" si="6"/>
        <v>Alex Barrera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36</v>
      </c>
      <c r="P53" s="56">
        <f t="shared" si="8"/>
        <v>17</v>
      </c>
      <c r="Q53" s="56">
        <f t="shared" si="9"/>
        <v>11</v>
      </c>
      <c r="R53" s="93">
        <f t="shared" si="10"/>
        <v>10</v>
      </c>
      <c r="S53" s="87">
        <f t="shared" si="11"/>
        <v>0.47222222222222221</v>
      </c>
      <c r="U53" s="43" t="s">
        <v>150</v>
      </c>
      <c r="V53" s="88" t="s">
        <v>88</v>
      </c>
      <c r="W53" s="59">
        <v>10</v>
      </c>
      <c r="X53" s="59">
        <v>10</v>
      </c>
      <c r="Y53" s="60">
        <v>0.47222222222222221</v>
      </c>
      <c r="Z53" s="60" t="s">
        <v>114</v>
      </c>
      <c r="AA53" s="60">
        <v>1.25</v>
      </c>
      <c r="AB53" s="60" t="s">
        <v>114</v>
      </c>
      <c r="AC53" s="59">
        <v>8</v>
      </c>
      <c r="AD53" s="104">
        <v>0.47222222222222221</v>
      </c>
    </row>
    <row r="54" spans="1:30" x14ac:dyDescent="0.25">
      <c r="A54" s="85" t="str">
        <f t="shared" si="5"/>
        <v>8</v>
      </c>
      <c r="B54" s="88" t="str">
        <f t="shared" si="6"/>
        <v>Matt Puvogel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31</v>
      </c>
      <c r="P54" s="56">
        <f t="shared" si="8"/>
        <v>9</v>
      </c>
      <c r="Q54" s="56">
        <f t="shared" si="9"/>
        <v>11</v>
      </c>
      <c r="R54" s="93">
        <f t="shared" si="10"/>
        <v>39</v>
      </c>
      <c r="S54" s="87">
        <f t="shared" si="11"/>
        <v>0.29032258064516131</v>
      </c>
      <c r="U54" s="43" t="s">
        <v>166</v>
      </c>
      <c r="V54" s="88" t="s">
        <v>204</v>
      </c>
      <c r="W54" s="59">
        <v>39</v>
      </c>
      <c r="X54" s="59">
        <v>39</v>
      </c>
      <c r="Y54" s="60">
        <v>0.29032258064516131</v>
      </c>
      <c r="Z54" s="60" t="s">
        <v>114</v>
      </c>
      <c r="AA54" s="60">
        <v>4.875</v>
      </c>
      <c r="AB54" s="60" t="s">
        <v>114</v>
      </c>
      <c r="AC54" s="59">
        <v>8</v>
      </c>
      <c r="AD54" s="104">
        <v>0.29032258064516131</v>
      </c>
    </row>
    <row r="55" spans="1:30" x14ac:dyDescent="0.25">
      <c r="A55" s="85" t="str">
        <f t="shared" si="5"/>
        <v>35</v>
      </c>
      <c r="B55" s="88" t="str">
        <f t="shared" si="6"/>
        <v>Jim Burnette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2</v>
      </c>
      <c r="P55" s="56">
        <f t="shared" si="8"/>
        <v>0</v>
      </c>
      <c r="Q55" s="56">
        <f t="shared" si="9"/>
        <v>1</v>
      </c>
      <c r="R55" s="93">
        <f t="shared" si="10"/>
        <v>0</v>
      </c>
      <c r="S55" s="87">
        <f t="shared" si="11"/>
        <v>0</v>
      </c>
      <c r="U55" s="43" t="s">
        <v>176</v>
      </c>
      <c r="V55" s="88" t="s">
        <v>310</v>
      </c>
      <c r="W55" s="59">
        <v>0</v>
      </c>
      <c r="X55" s="59" t="s">
        <v>319</v>
      </c>
      <c r="Y55" s="60">
        <v>0</v>
      </c>
      <c r="Z55" s="60" t="s">
        <v>213</v>
      </c>
      <c r="AA55" s="60">
        <v>0</v>
      </c>
      <c r="AB55" s="60" t="s">
        <v>209</v>
      </c>
      <c r="AC55" s="59">
        <v>3</v>
      </c>
      <c r="AD55" s="104">
        <v>0</v>
      </c>
    </row>
    <row r="56" spans="1:30" x14ac:dyDescent="0.25">
      <c r="A56" s="85" t="str">
        <f t="shared" si="5"/>
        <v>55</v>
      </c>
      <c r="B56" s="88" t="str">
        <f t="shared" si="6"/>
        <v>Joe DeJesus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32</v>
      </c>
      <c r="P56" s="56">
        <f t="shared" si="8"/>
        <v>14</v>
      </c>
      <c r="Q56" s="56">
        <f t="shared" si="9"/>
        <v>6</v>
      </c>
      <c r="R56" s="93">
        <f t="shared" si="10"/>
        <v>8</v>
      </c>
      <c r="S56" s="87">
        <f t="shared" si="11"/>
        <v>0.4375</v>
      </c>
      <c r="U56" s="43" t="s">
        <v>178</v>
      </c>
      <c r="V56" s="88" t="s">
        <v>244</v>
      </c>
      <c r="W56" s="59">
        <v>8</v>
      </c>
      <c r="X56" s="59">
        <v>8</v>
      </c>
      <c r="Y56" s="60">
        <v>0.4375</v>
      </c>
      <c r="Z56" s="60" t="s">
        <v>114</v>
      </c>
      <c r="AA56" s="60">
        <v>1</v>
      </c>
      <c r="AB56" s="60" t="s">
        <v>114</v>
      </c>
      <c r="AC56" s="59">
        <v>8</v>
      </c>
      <c r="AD56" s="104">
        <v>0.4375</v>
      </c>
    </row>
    <row r="57" spans="1:30" x14ac:dyDescent="0.25">
      <c r="A57" s="85" t="str">
        <f t="shared" si="5"/>
        <v>37</v>
      </c>
      <c r="B57" s="88" t="str">
        <f t="shared" si="6"/>
        <v>Mike Couglin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29</v>
      </c>
      <c r="P57" s="56">
        <f t="shared" si="8"/>
        <v>7</v>
      </c>
      <c r="Q57" s="56">
        <f t="shared" si="9"/>
        <v>13</v>
      </c>
      <c r="R57" s="93">
        <f t="shared" si="10"/>
        <v>2</v>
      </c>
      <c r="S57" s="87">
        <f t="shared" si="11"/>
        <v>0.2413793103448276</v>
      </c>
      <c r="U57" s="43" t="s">
        <v>131</v>
      </c>
      <c r="V57" s="88" t="s">
        <v>286</v>
      </c>
      <c r="W57" s="59">
        <v>2</v>
      </c>
      <c r="X57" s="59">
        <v>2</v>
      </c>
      <c r="Y57" s="60">
        <v>0.2413793103448276</v>
      </c>
      <c r="Z57" s="60" t="s">
        <v>114</v>
      </c>
      <c r="AA57" s="60">
        <v>0.25</v>
      </c>
      <c r="AB57" s="60" t="s">
        <v>114</v>
      </c>
      <c r="AC57" s="59">
        <v>8</v>
      </c>
      <c r="AD57" s="104">
        <v>0.2413793103448276</v>
      </c>
    </row>
    <row r="58" spans="1:30" x14ac:dyDescent="0.25">
      <c r="A58" s="85" t="str">
        <f t="shared" si="5"/>
        <v>33</v>
      </c>
      <c r="B58" s="88" t="str">
        <f t="shared" si="6"/>
        <v>Roger Keeney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2</v>
      </c>
      <c r="P58" s="56">
        <f t="shared" si="8"/>
        <v>0</v>
      </c>
      <c r="Q58" s="56">
        <f t="shared" si="9"/>
        <v>0</v>
      </c>
      <c r="R58" s="93">
        <f t="shared" si="10"/>
        <v>0</v>
      </c>
      <c r="S58" s="87">
        <f t="shared" si="11"/>
        <v>0</v>
      </c>
      <c r="U58" s="43" t="s">
        <v>144</v>
      </c>
      <c r="V58" s="88" t="s">
        <v>165</v>
      </c>
      <c r="W58" s="59">
        <v>0</v>
      </c>
      <c r="X58" s="59" t="s">
        <v>319</v>
      </c>
      <c r="Y58" s="60">
        <v>0</v>
      </c>
      <c r="Z58" s="60" t="s">
        <v>213</v>
      </c>
      <c r="AA58" s="60">
        <v>0</v>
      </c>
      <c r="AB58" s="60" t="s">
        <v>209</v>
      </c>
      <c r="AC58" s="59">
        <v>2</v>
      </c>
      <c r="AD58" s="104">
        <v>0</v>
      </c>
    </row>
    <row r="59" spans="1:30" x14ac:dyDescent="0.25">
      <c r="A59" s="85">
        <f t="shared" si="5"/>
        <v>0</v>
      </c>
      <c r="B59" s="88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0</v>
      </c>
      <c r="P59" s="56">
        <f t="shared" si="8"/>
        <v>0</v>
      </c>
      <c r="Q59" s="56">
        <f t="shared" si="9"/>
        <v>0</v>
      </c>
      <c r="R59" s="93">
        <f t="shared" si="10"/>
        <v>0</v>
      </c>
      <c r="S59" s="87">
        <f t="shared" si="11"/>
        <v>0</v>
      </c>
      <c r="U59" s="43">
        <v>0</v>
      </c>
      <c r="V59" s="88">
        <v>0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209</v>
      </c>
      <c r="AC59" s="59">
        <v>0</v>
      </c>
      <c r="AD59" s="104">
        <v>0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James Sciortino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206</v>
      </c>
      <c r="P68" s="21">
        <f t="shared" si="12"/>
        <v>71</v>
      </c>
      <c r="Q68" s="146">
        <f t="shared" si="12"/>
        <v>58</v>
      </c>
      <c r="R68" s="145"/>
      <c r="S68" s="147">
        <f>SUM(Q68/O68)</f>
        <v>0.28155339805825241</v>
      </c>
      <c r="V68" s="56" t="s">
        <v>23</v>
      </c>
      <c r="W68" s="59">
        <v>70</v>
      </c>
      <c r="X68" s="59">
        <v>70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0.47222222222222221</v>
      </c>
      <c r="Z69" s="69"/>
      <c r="AA69" s="69">
        <v>4.875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206</v>
      </c>
      <c r="P71" s="70">
        <f>SUM(P50:P65)</f>
        <v>71</v>
      </c>
      <c r="Q71" s="70">
        <f>SUM(Q50:Q65)</f>
        <v>58</v>
      </c>
      <c r="R71" s="70">
        <f>SUM(R50:R65)</f>
        <v>70</v>
      </c>
      <c r="S71" s="71">
        <f>AVERAGE(P71/O71)</f>
        <v>0.3446601941747573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206</v>
      </c>
      <c r="D72" s="29">
        <f>SUM(P47,D71)</f>
        <v>71</v>
      </c>
      <c r="E72" s="29">
        <f>SUM(Q47,E71)</f>
        <v>58</v>
      </c>
      <c r="F72" s="29">
        <f>SUM(R47,F71)</f>
        <v>70</v>
      </c>
      <c r="G72" s="29">
        <f t="shared" ref="G72:M72" si="14">SUM(C72,G71)</f>
        <v>206</v>
      </c>
      <c r="H72" s="29">
        <f t="shared" si="14"/>
        <v>71</v>
      </c>
      <c r="I72" s="29">
        <f t="shared" si="14"/>
        <v>58</v>
      </c>
      <c r="J72" s="29">
        <f t="shared" si="14"/>
        <v>70</v>
      </c>
      <c r="K72" s="29">
        <f t="shared" si="14"/>
        <v>206</v>
      </c>
      <c r="L72" s="29">
        <f t="shared" si="14"/>
        <v>71</v>
      </c>
      <c r="M72" s="29">
        <f t="shared" si="14"/>
        <v>58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0.52027027027027029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1.3544303797468353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245</v>
      </c>
      <c r="X75" s="81">
        <v>0.71844660194174759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5" priority="1" stopIfTrue="1" operator="equal">
      <formula>$Y$69</formula>
    </cfRule>
  </conditionalFormatting>
  <conditionalFormatting sqref="AA51:AB67">
    <cfRule type="cellIs" dxfId="14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3FDE-17E8-436F-BA30-7186FA79FC85}">
  <sheetPr codeName="Sheet26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35</v>
      </c>
      <c r="D1" s="157"/>
      <c r="E1" s="158"/>
      <c r="F1" s="4">
        <v>12</v>
      </c>
      <c r="G1" s="156" t="s">
        <v>72</v>
      </c>
      <c r="H1" s="157"/>
      <c r="I1" s="158"/>
      <c r="J1" s="4">
        <v>12</v>
      </c>
      <c r="K1" s="156" t="s">
        <v>73</v>
      </c>
      <c r="L1" s="157"/>
      <c r="M1" s="158"/>
      <c r="N1" s="4">
        <v>21</v>
      </c>
      <c r="O1" s="156" t="s">
        <v>125</v>
      </c>
      <c r="P1" s="157"/>
      <c r="Q1" s="158"/>
      <c r="R1" s="4">
        <v>5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155</v>
      </c>
      <c r="B3" s="88" t="s">
        <v>118</v>
      </c>
      <c r="C3" s="12">
        <v>4</v>
      </c>
      <c r="D3" s="13">
        <v>1</v>
      </c>
      <c r="E3" s="13">
        <v>0</v>
      </c>
      <c r="F3" s="14">
        <v>2</v>
      </c>
      <c r="G3" s="12">
        <v>4</v>
      </c>
      <c r="H3" s="13">
        <v>2</v>
      </c>
      <c r="I3" s="13">
        <v>1</v>
      </c>
      <c r="J3" s="14">
        <v>2</v>
      </c>
      <c r="K3" s="115">
        <v>2</v>
      </c>
      <c r="L3" s="116">
        <v>0</v>
      </c>
      <c r="M3" s="116">
        <v>1</v>
      </c>
      <c r="N3" s="117">
        <v>4</v>
      </c>
      <c r="O3" s="115">
        <v>4</v>
      </c>
      <c r="P3" s="116">
        <v>3</v>
      </c>
      <c r="Q3" s="116">
        <v>0</v>
      </c>
      <c r="R3" s="117">
        <v>1</v>
      </c>
      <c r="S3" s="17"/>
    </row>
    <row r="4" spans="1:19" x14ac:dyDescent="0.25">
      <c r="A4" s="85" t="s">
        <v>158</v>
      </c>
      <c r="B4" s="88" t="s">
        <v>210</v>
      </c>
      <c r="C4" s="12">
        <v>4</v>
      </c>
      <c r="D4" s="13">
        <v>3</v>
      </c>
      <c r="E4" s="13">
        <v>1</v>
      </c>
      <c r="F4" s="14">
        <v>3</v>
      </c>
      <c r="G4" s="12">
        <v>4</v>
      </c>
      <c r="H4" s="13">
        <v>2</v>
      </c>
      <c r="I4" s="13">
        <v>0</v>
      </c>
      <c r="J4" s="14">
        <v>4</v>
      </c>
      <c r="K4" s="115">
        <v>2</v>
      </c>
      <c r="L4" s="116">
        <v>0</v>
      </c>
      <c r="M4" s="116">
        <v>1</v>
      </c>
      <c r="N4" s="117">
        <v>0</v>
      </c>
      <c r="O4" s="115">
        <v>4</v>
      </c>
      <c r="P4" s="116">
        <v>3</v>
      </c>
      <c r="Q4" s="116">
        <v>1</v>
      </c>
      <c r="R4" s="117">
        <v>1</v>
      </c>
      <c r="S4" s="17"/>
    </row>
    <row r="5" spans="1:19" x14ac:dyDescent="0.25">
      <c r="A5" s="85" t="s">
        <v>156</v>
      </c>
      <c r="B5" s="153" t="s">
        <v>232</v>
      </c>
      <c r="C5" s="12">
        <v>4</v>
      </c>
      <c r="D5" s="13">
        <v>1</v>
      </c>
      <c r="E5" s="13">
        <v>1</v>
      </c>
      <c r="F5" s="14">
        <v>0</v>
      </c>
      <c r="G5" s="12">
        <v>4</v>
      </c>
      <c r="H5" s="13">
        <v>0</v>
      </c>
      <c r="I5" s="13">
        <v>3</v>
      </c>
      <c r="J5" s="14">
        <v>1</v>
      </c>
      <c r="K5" s="115">
        <v>3</v>
      </c>
      <c r="L5" s="116">
        <v>0</v>
      </c>
      <c r="M5" s="116">
        <v>2</v>
      </c>
      <c r="N5" s="117">
        <v>1</v>
      </c>
      <c r="O5" s="115">
        <v>4</v>
      </c>
      <c r="P5" s="116">
        <v>3</v>
      </c>
      <c r="Q5" s="116">
        <v>0</v>
      </c>
      <c r="R5" s="117">
        <v>0</v>
      </c>
      <c r="S5" s="17"/>
    </row>
    <row r="6" spans="1:19" x14ac:dyDescent="0.25">
      <c r="A6" s="85" t="s">
        <v>161</v>
      </c>
      <c r="B6" s="88" t="s">
        <v>117</v>
      </c>
      <c r="C6" s="12">
        <v>4</v>
      </c>
      <c r="D6" s="13">
        <v>0</v>
      </c>
      <c r="E6" s="13">
        <v>4</v>
      </c>
      <c r="F6" s="14">
        <v>0</v>
      </c>
      <c r="G6" s="12">
        <v>1</v>
      </c>
      <c r="H6" s="13">
        <v>0</v>
      </c>
      <c r="I6" s="13">
        <v>1</v>
      </c>
      <c r="J6" s="14">
        <v>0</v>
      </c>
      <c r="K6" s="115">
        <v>3</v>
      </c>
      <c r="L6" s="116">
        <v>1</v>
      </c>
      <c r="M6" s="116">
        <v>1</v>
      </c>
      <c r="N6" s="117">
        <v>1</v>
      </c>
      <c r="O6" s="115">
        <v>2</v>
      </c>
      <c r="P6" s="116">
        <v>1</v>
      </c>
      <c r="Q6" s="116">
        <v>0</v>
      </c>
      <c r="R6" s="117">
        <v>0</v>
      </c>
      <c r="S6" s="17" t="s">
        <v>8</v>
      </c>
    </row>
    <row r="7" spans="1:19" x14ac:dyDescent="0.25">
      <c r="A7" s="85" t="s">
        <v>168</v>
      </c>
      <c r="B7" s="88" t="s">
        <v>292</v>
      </c>
      <c r="C7" s="12">
        <v>4</v>
      </c>
      <c r="D7" s="13">
        <v>1</v>
      </c>
      <c r="E7" s="13">
        <v>1</v>
      </c>
      <c r="F7" s="14">
        <v>0</v>
      </c>
      <c r="G7" s="12">
        <v>2</v>
      </c>
      <c r="H7" s="13">
        <v>0</v>
      </c>
      <c r="I7" s="13">
        <v>2</v>
      </c>
      <c r="J7" s="14">
        <v>0</v>
      </c>
      <c r="K7" s="115">
        <v>2</v>
      </c>
      <c r="L7" s="116">
        <v>0</v>
      </c>
      <c r="M7" s="116">
        <v>2</v>
      </c>
      <c r="N7" s="117">
        <v>0</v>
      </c>
      <c r="O7" s="115">
        <v>5</v>
      </c>
      <c r="P7" s="116">
        <v>0</v>
      </c>
      <c r="Q7" s="116">
        <v>2</v>
      </c>
      <c r="R7" s="117">
        <v>2</v>
      </c>
      <c r="S7" s="17"/>
    </row>
    <row r="8" spans="1:19" x14ac:dyDescent="0.25">
      <c r="A8" s="85" t="s">
        <v>138</v>
      </c>
      <c r="B8" s="153" t="s">
        <v>162</v>
      </c>
      <c r="C8" s="12">
        <v>4</v>
      </c>
      <c r="D8" s="13">
        <v>0</v>
      </c>
      <c r="E8" s="13">
        <v>3</v>
      </c>
      <c r="F8" s="14">
        <v>0</v>
      </c>
      <c r="G8" s="12">
        <v>2</v>
      </c>
      <c r="H8" s="13">
        <v>0</v>
      </c>
      <c r="I8" s="13">
        <v>1</v>
      </c>
      <c r="J8" s="14">
        <v>1</v>
      </c>
      <c r="K8" s="115">
        <v>3</v>
      </c>
      <c r="L8" s="116">
        <v>0</v>
      </c>
      <c r="M8" s="116">
        <v>3</v>
      </c>
      <c r="N8" s="117">
        <v>0</v>
      </c>
      <c r="O8" s="115">
        <v>2</v>
      </c>
      <c r="P8" s="116">
        <v>1</v>
      </c>
      <c r="Q8" s="116">
        <v>1</v>
      </c>
      <c r="R8" s="117">
        <v>0</v>
      </c>
      <c r="S8" s="17"/>
    </row>
    <row r="9" spans="1:19" x14ac:dyDescent="0.25">
      <c r="A9" s="85" t="s">
        <v>159</v>
      </c>
      <c r="B9" s="88" t="s">
        <v>293</v>
      </c>
      <c r="C9" s="12"/>
      <c r="D9" s="13"/>
      <c r="E9" s="13"/>
      <c r="F9" s="14"/>
      <c r="G9" s="12">
        <v>2</v>
      </c>
      <c r="H9" s="13">
        <v>0</v>
      </c>
      <c r="I9" s="13">
        <v>2</v>
      </c>
      <c r="J9" s="14">
        <v>0</v>
      </c>
      <c r="K9" s="115">
        <v>2</v>
      </c>
      <c r="L9" s="116">
        <v>0</v>
      </c>
      <c r="M9" s="116">
        <v>1</v>
      </c>
      <c r="N9" s="117">
        <v>0</v>
      </c>
      <c r="O9" s="115">
        <v>0</v>
      </c>
      <c r="P9" s="116">
        <v>0</v>
      </c>
      <c r="Q9" s="116">
        <v>0</v>
      </c>
      <c r="R9" s="117">
        <v>0</v>
      </c>
      <c r="S9" s="17"/>
    </row>
    <row r="10" spans="1:19" x14ac:dyDescent="0.25">
      <c r="A10" s="85" t="s">
        <v>262</v>
      </c>
      <c r="B10" s="88" t="s">
        <v>312</v>
      </c>
      <c r="C10" s="12"/>
      <c r="D10" s="13"/>
      <c r="E10" s="13"/>
      <c r="F10" s="14"/>
      <c r="G10" s="12">
        <v>2</v>
      </c>
      <c r="H10" s="13">
        <v>0</v>
      </c>
      <c r="I10" s="13">
        <v>1</v>
      </c>
      <c r="J10" s="14">
        <v>0</v>
      </c>
      <c r="K10" s="115">
        <v>1</v>
      </c>
      <c r="L10" s="116">
        <v>0</v>
      </c>
      <c r="M10" s="116">
        <v>1</v>
      </c>
      <c r="N10" s="117">
        <v>0</v>
      </c>
      <c r="O10" s="115">
        <v>1</v>
      </c>
      <c r="P10" s="116">
        <v>0</v>
      </c>
      <c r="Q10" s="116">
        <v>1</v>
      </c>
      <c r="R10" s="117">
        <v>1</v>
      </c>
      <c r="S10" s="17"/>
    </row>
    <row r="11" spans="1:19" x14ac:dyDescent="0.25">
      <c r="A11" s="85" t="s">
        <v>144</v>
      </c>
      <c r="B11" s="88" t="s">
        <v>160</v>
      </c>
      <c r="C11" s="12"/>
      <c r="D11" s="13"/>
      <c r="E11" s="13"/>
      <c r="F11" s="14"/>
      <c r="G11" s="12">
        <v>1</v>
      </c>
      <c r="H11" s="13">
        <v>0</v>
      </c>
      <c r="I11" s="13">
        <v>1</v>
      </c>
      <c r="J11" s="14">
        <v>0</v>
      </c>
      <c r="K11" s="12">
        <v>1</v>
      </c>
      <c r="L11" s="13">
        <v>0</v>
      </c>
      <c r="M11" s="13">
        <v>1</v>
      </c>
      <c r="N11" s="14">
        <v>0</v>
      </c>
      <c r="O11" s="12">
        <v>2</v>
      </c>
      <c r="P11" s="13">
        <v>0</v>
      </c>
      <c r="Q11" s="13">
        <v>2</v>
      </c>
      <c r="R11" s="14">
        <v>0</v>
      </c>
      <c r="S11" s="17"/>
    </row>
    <row r="12" spans="1:19" x14ac:dyDescent="0.25">
      <c r="A12" s="85" t="s">
        <v>135</v>
      </c>
      <c r="B12" s="88" t="s">
        <v>74</v>
      </c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>
        <v>0</v>
      </c>
      <c r="P12" s="13">
        <v>0</v>
      </c>
      <c r="Q12" s="13">
        <v>0</v>
      </c>
      <c r="R12" s="14">
        <v>0</v>
      </c>
      <c r="S12" s="17"/>
    </row>
    <row r="13" spans="1:19" x14ac:dyDescent="0.25">
      <c r="A13" s="85"/>
      <c r="B13" s="12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233</v>
      </c>
      <c r="C19" s="20">
        <v>24</v>
      </c>
      <c r="D19" s="21">
        <v>6</v>
      </c>
      <c r="E19" s="21">
        <v>10</v>
      </c>
      <c r="F19" s="22">
        <v>5</v>
      </c>
      <c r="G19" s="20">
        <v>17</v>
      </c>
      <c r="H19" s="21">
        <v>4</v>
      </c>
      <c r="I19" s="21">
        <v>8</v>
      </c>
      <c r="J19" s="22">
        <v>8</v>
      </c>
      <c r="K19" s="20">
        <v>19</v>
      </c>
      <c r="L19" s="21">
        <v>1</v>
      </c>
      <c r="M19" s="21">
        <v>13</v>
      </c>
      <c r="N19" s="22">
        <v>6</v>
      </c>
      <c r="O19" s="20">
        <v>24</v>
      </c>
      <c r="P19" s="21">
        <v>11</v>
      </c>
      <c r="Q19" s="21">
        <v>7</v>
      </c>
      <c r="R19" s="22">
        <v>5</v>
      </c>
      <c r="S19" s="24"/>
    </row>
    <row r="20" spans="1:24" x14ac:dyDescent="0.25">
      <c r="A20" s="18"/>
      <c r="B20" s="155" t="s">
        <v>192</v>
      </c>
      <c r="C20" s="92"/>
      <c r="D20" s="56"/>
      <c r="E20" s="56"/>
      <c r="F20" s="93"/>
      <c r="G20" s="92">
        <v>5</v>
      </c>
      <c r="H20" s="56">
        <v>0</v>
      </c>
      <c r="I20" s="56">
        <v>4</v>
      </c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24</v>
      </c>
      <c r="D22" s="29">
        <f t="shared" si="0"/>
        <v>6</v>
      </c>
      <c r="E22" s="29">
        <f t="shared" si="0"/>
        <v>10</v>
      </c>
      <c r="F22" s="29">
        <f t="shared" si="0"/>
        <v>5</v>
      </c>
      <c r="G22" s="29">
        <f t="shared" si="0"/>
        <v>22</v>
      </c>
      <c r="H22" s="29">
        <f t="shared" si="0"/>
        <v>4</v>
      </c>
      <c r="I22" s="29">
        <f t="shared" si="0"/>
        <v>12</v>
      </c>
      <c r="J22" s="29">
        <f t="shared" si="0"/>
        <v>8</v>
      </c>
      <c r="K22" s="29">
        <f t="shared" si="0"/>
        <v>19</v>
      </c>
      <c r="L22" s="29">
        <f t="shared" si="0"/>
        <v>1</v>
      </c>
      <c r="M22" s="29">
        <f t="shared" si="0"/>
        <v>13</v>
      </c>
      <c r="N22" s="29">
        <f t="shared" si="0"/>
        <v>6</v>
      </c>
      <c r="O22" s="29">
        <f t="shared" si="0"/>
        <v>24</v>
      </c>
      <c r="P22" s="29">
        <f t="shared" si="0"/>
        <v>11</v>
      </c>
      <c r="Q22" s="29">
        <f t="shared" si="0"/>
        <v>7</v>
      </c>
      <c r="R22" s="28">
        <f t="shared" si="0"/>
        <v>5</v>
      </c>
      <c r="S22" s="24"/>
    </row>
    <row r="23" spans="1:24" ht="13.8" thickBot="1" x14ac:dyDescent="0.3">
      <c r="A23" s="18"/>
      <c r="B23" s="28" t="s">
        <v>11</v>
      </c>
      <c r="C23" s="30">
        <f>C22</f>
        <v>24</v>
      </c>
      <c r="D23" s="30">
        <f>D22</f>
        <v>6</v>
      </c>
      <c r="E23" s="30">
        <f>E22</f>
        <v>10</v>
      </c>
      <c r="F23" s="30">
        <f>F22</f>
        <v>5</v>
      </c>
      <c r="G23" s="30">
        <f t="shared" ref="G23:R23" si="1">SUM(C23,G22)</f>
        <v>46</v>
      </c>
      <c r="H23" s="30">
        <f t="shared" si="1"/>
        <v>10</v>
      </c>
      <c r="I23" s="30">
        <f t="shared" si="1"/>
        <v>22</v>
      </c>
      <c r="J23" s="30">
        <f t="shared" si="1"/>
        <v>13</v>
      </c>
      <c r="K23" s="30">
        <f t="shared" si="1"/>
        <v>65</v>
      </c>
      <c r="L23" s="30">
        <f t="shared" si="1"/>
        <v>11</v>
      </c>
      <c r="M23" s="30">
        <f t="shared" si="1"/>
        <v>35</v>
      </c>
      <c r="N23" s="30">
        <f t="shared" si="1"/>
        <v>19</v>
      </c>
      <c r="O23" s="31">
        <f t="shared" si="1"/>
        <v>89</v>
      </c>
      <c r="P23" s="30">
        <f t="shared" si="1"/>
        <v>22</v>
      </c>
      <c r="Q23" s="30">
        <f t="shared" si="1"/>
        <v>42</v>
      </c>
      <c r="R23" s="32">
        <f t="shared" si="1"/>
        <v>24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72</v>
      </c>
      <c r="D25" s="157"/>
      <c r="E25" s="158"/>
      <c r="F25" s="4">
        <v>15</v>
      </c>
      <c r="G25" s="159" t="s">
        <v>39</v>
      </c>
      <c r="H25" s="157"/>
      <c r="I25" s="158"/>
      <c r="J25" s="4">
        <v>5</v>
      </c>
      <c r="K25" s="159" t="s">
        <v>36</v>
      </c>
      <c r="L25" s="157"/>
      <c r="M25" s="158"/>
      <c r="N25" s="4">
        <v>18</v>
      </c>
      <c r="O25" s="159"/>
      <c r="P25" s="157"/>
      <c r="Q25" s="158"/>
      <c r="R25" s="5"/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15</v>
      </c>
      <c r="B27" s="88" t="str">
        <f t="shared" si="2"/>
        <v>Ben Goodrich</v>
      </c>
      <c r="C27" s="12">
        <v>4</v>
      </c>
      <c r="D27" s="13">
        <v>1</v>
      </c>
      <c r="E27" s="13">
        <v>1</v>
      </c>
      <c r="F27" s="14">
        <v>3</v>
      </c>
      <c r="G27" s="12">
        <v>4</v>
      </c>
      <c r="H27" s="13">
        <v>2</v>
      </c>
      <c r="I27" s="13">
        <v>1</v>
      </c>
      <c r="J27" s="14">
        <v>3</v>
      </c>
      <c r="K27" s="12">
        <v>4</v>
      </c>
      <c r="L27" s="13">
        <v>3</v>
      </c>
      <c r="M27" s="13">
        <v>0</v>
      </c>
      <c r="N27" s="14">
        <v>3</v>
      </c>
      <c r="O27" s="15"/>
      <c r="P27" s="13"/>
      <c r="Q27" s="13"/>
      <c r="R27" s="16"/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11</v>
      </c>
      <c r="B28" s="88" t="str">
        <f t="shared" si="2"/>
        <v>Evan Van Duyne</v>
      </c>
      <c r="C28" s="12">
        <v>4</v>
      </c>
      <c r="D28" s="13">
        <v>3</v>
      </c>
      <c r="E28" s="13">
        <v>0</v>
      </c>
      <c r="F28" s="14">
        <v>6</v>
      </c>
      <c r="G28" s="12">
        <v>4</v>
      </c>
      <c r="H28" s="13">
        <v>2</v>
      </c>
      <c r="I28" s="13">
        <v>1</v>
      </c>
      <c r="J28" s="14">
        <v>5</v>
      </c>
      <c r="K28" s="12">
        <v>5</v>
      </c>
      <c r="L28" s="13">
        <v>3</v>
      </c>
      <c r="M28" s="13">
        <v>1</v>
      </c>
      <c r="N28" s="14">
        <v>5</v>
      </c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3</v>
      </c>
      <c r="B29" s="88" t="str">
        <f t="shared" si="2"/>
        <v>Stephen Guerra</v>
      </c>
      <c r="C29" s="12">
        <v>3</v>
      </c>
      <c r="D29" s="13">
        <v>0</v>
      </c>
      <c r="E29" s="13">
        <v>1</v>
      </c>
      <c r="F29" s="14">
        <v>1</v>
      </c>
      <c r="G29" s="12">
        <v>1</v>
      </c>
      <c r="H29" s="13">
        <v>0</v>
      </c>
      <c r="I29" s="13">
        <v>1</v>
      </c>
      <c r="J29" s="14">
        <v>1</v>
      </c>
      <c r="K29" s="12">
        <v>2</v>
      </c>
      <c r="L29" s="13">
        <v>0</v>
      </c>
      <c r="M29" s="13">
        <v>1</v>
      </c>
      <c r="N29" s="14">
        <v>0</v>
      </c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32</v>
      </c>
      <c r="B30" s="88" t="str">
        <f t="shared" si="2"/>
        <v>Matt McCoy</v>
      </c>
      <c r="C30" s="12">
        <v>2</v>
      </c>
      <c r="D30" s="13">
        <v>0</v>
      </c>
      <c r="E30" s="13">
        <v>1</v>
      </c>
      <c r="F30" s="14">
        <v>0</v>
      </c>
      <c r="G30" s="12">
        <v>3</v>
      </c>
      <c r="H30" s="13">
        <v>0</v>
      </c>
      <c r="I30" s="13">
        <v>3</v>
      </c>
      <c r="J30" s="14">
        <v>2</v>
      </c>
      <c r="K30" s="12">
        <v>4</v>
      </c>
      <c r="L30" s="13">
        <v>1</v>
      </c>
      <c r="M30" s="13">
        <v>1</v>
      </c>
      <c r="N30" s="14">
        <v>1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5</v>
      </c>
      <c r="B31" s="88" t="str">
        <f t="shared" si="2"/>
        <v>Pat Lemke</v>
      </c>
      <c r="C31" s="12">
        <v>3</v>
      </c>
      <c r="D31" s="13">
        <v>1</v>
      </c>
      <c r="E31" s="13">
        <v>1</v>
      </c>
      <c r="F31" s="14">
        <v>0</v>
      </c>
      <c r="G31" s="12">
        <v>4</v>
      </c>
      <c r="H31" s="13">
        <v>1</v>
      </c>
      <c r="I31" s="13">
        <v>0</v>
      </c>
      <c r="J31" s="14">
        <v>1</v>
      </c>
      <c r="K31" s="12">
        <v>4</v>
      </c>
      <c r="L31" s="13">
        <v>1</v>
      </c>
      <c r="M31" s="13">
        <v>1</v>
      </c>
      <c r="N31" s="14">
        <v>3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14</v>
      </c>
      <c r="B32" s="88" t="str">
        <f t="shared" si="2"/>
        <v>Bob Moore</v>
      </c>
      <c r="C32" s="12">
        <v>3</v>
      </c>
      <c r="D32" s="13">
        <v>0</v>
      </c>
      <c r="E32" s="13">
        <v>2</v>
      </c>
      <c r="F32" s="14">
        <v>1</v>
      </c>
      <c r="G32" s="12">
        <v>4</v>
      </c>
      <c r="H32" s="13">
        <v>1</v>
      </c>
      <c r="I32" s="13">
        <v>1</v>
      </c>
      <c r="J32" s="14">
        <v>1</v>
      </c>
      <c r="K32" s="12">
        <v>4</v>
      </c>
      <c r="L32" s="13">
        <v>0</v>
      </c>
      <c r="M32" s="13">
        <v>3</v>
      </c>
      <c r="N32" s="14">
        <v>2</v>
      </c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1</v>
      </c>
      <c r="B33" s="88" t="str">
        <f t="shared" si="2"/>
        <v>Deanna Callender</v>
      </c>
      <c r="C33" s="12">
        <v>1</v>
      </c>
      <c r="D33" s="13">
        <v>0</v>
      </c>
      <c r="E33" s="13">
        <v>0</v>
      </c>
      <c r="F33" s="14">
        <v>0</v>
      </c>
      <c r="G33" s="12"/>
      <c r="H33" s="13"/>
      <c r="I33" s="13"/>
      <c r="J33" s="14"/>
      <c r="K33" s="12">
        <v>1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42</v>
      </c>
      <c r="B34" s="88" t="str">
        <f t="shared" si="2"/>
        <v>Chris Peterson</v>
      </c>
      <c r="C34" s="12">
        <v>1</v>
      </c>
      <c r="D34" s="13">
        <v>0</v>
      </c>
      <c r="E34" s="13">
        <v>0</v>
      </c>
      <c r="F34" s="14">
        <v>0</v>
      </c>
      <c r="G34" s="12"/>
      <c r="H34" s="13"/>
      <c r="I34" s="13"/>
      <c r="J34" s="14"/>
      <c r="K34" s="12">
        <v>1</v>
      </c>
      <c r="L34" s="13">
        <v>0</v>
      </c>
      <c r="M34" s="13">
        <v>1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33</v>
      </c>
      <c r="B35" s="88" t="str">
        <f t="shared" si="2"/>
        <v>Gary Boettcher</v>
      </c>
      <c r="C35" s="12">
        <v>1</v>
      </c>
      <c r="D35" s="13">
        <v>0</v>
      </c>
      <c r="E35" s="13">
        <v>1</v>
      </c>
      <c r="F35" s="14">
        <v>1</v>
      </c>
      <c r="G35" s="12"/>
      <c r="H35" s="13"/>
      <c r="I35" s="13"/>
      <c r="J35" s="14"/>
      <c r="K35" s="12">
        <v>1</v>
      </c>
      <c r="L35" s="13">
        <v>0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6</v>
      </c>
      <c r="B36" s="88" t="str">
        <f t="shared" si="2"/>
        <v>Jim Mastro</v>
      </c>
      <c r="C36" s="12">
        <v>1</v>
      </c>
      <c r="D36" s="13">
        <v>0</v>
      </c>
      <c r="E36" s="13">
        <v>0</v>
      </c>
      <c r="F36" s="14">
        <v>0</v>
      </c>
      <c r="G36" s="12">
        <v>3</v>
      </c>
      <c r="H36" s="13">
        <v>0</v>
      </c>
      <c r="I36" s="13">
        <v>1</v>
      </c>
      <c r="J36" s="14">
        <v>0</v>
      </c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Dan Eliason</v>
      </c>
      <c r="C43" s="20">
        <v>23</v>
      </c>
      <c r="D43" s="21">
        <v>5</v>
      </c>
      <c r="E43" s="21">
        <v>7</v>
      </c>
      <c r="F43" s="22">
        <v>12</v>
      </c>
      <c r="G43" s="20">
        <v>20</v>
      </c>
      <c r="H43" s="21">
        <v>6</v>
      </c>
      <c r="I43" s="21">
        <v>7</v>
      </c>
      <c r="J43" s="22">
        <v>13</v>
      </c>
      <c r="K43" s="20">
        <v>26</v>
      </c>
      <c r="L43" s="21">
        <v>8</v>
      </c>
      <c r="M43" s="21">
        <v>9</v>
      </c>
      <c r="N43" s="22">
        <v>14</v>
      </c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Tee Harris</v>
      </c>
      <c r="C44" s="92"/>
      <c r="D44" s="56"/>
      <c r="E44" s="56"/>
      <c r="F44" s="93"/>
      <c r="G44" s="92">
        <v>3</v>
      </c>
      <c r="H44" s="56">
        <v>0</v>
      </c>
      <c r="I44" s="56">
        <v>1</v>
      </c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23</v>
      </c>
      <c r="D46" s="29">
        <f t="shared" si="3"/>
        <v>5</v>
      </c>
      <c r="E46" s="29">
        <f t="shared" si="3"/>
        <v>7</v>
      </c>
      <c r="F46" s="29">
        <f t="shared" si="3"/>
        <v>12</v>
      </c>
      <c r="G46" s="29">
        <f t="shared" si="3"/>
        <v>23</v>
      </c>
      <c r="H46" s="29">
        <f t="shared" si="3"/>
        <v>6</v>
      </c>
      <c r="I46" s="29">
        <f t="shared" si="3"/>
        <v>8</v>
      </c>
      <c r="J46" s="29">
        <f t="shared" si="3"/>
        <v>13</v>
      </c>
      <c r="K46" s="29">
        <f t="shared" si="3"/>
        <v>26</v>
      </c>
      <c r="L46" s="29">
        <f t="shared" si="3"/>
        <v>8</v>
      </c>
      <c r="M46" s="29">
        <f t="shared" si="3"/>
        <v>9</v>
      </c>
      <c r="N46" s="29">
        <f t="shared" si="3"/>
        <v>14</v>
      </c>
      <c r="O46" s="29">
        <f t="shared" si="3"/>
        <v>0</v>
      </c>
      <c r="P46" s="29">
        <f t="shared" si="3"/>
        <v>0</v>
      </c>
      <c r="Q46" s="29">
        <f t="shared" si="3"/>
        <v>0</v>
      </c>
      <c r="R46" s="28">
        <f t="shared" si="3"/>
        <v>0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112</v>
      </c>
      <c r="D47" s="30">
        <f>SUM(P23,D46)</f>
        <v>27</v>
      </c>
      <c r="E47" s="30">
        <f>SUM(Q23,E46)</f>
        <v>49</v>
      </c>
      <c r="F47" s="30">
        <f>SUM(R23,F46)</f>
        <v>36</v>
      </c>
      <c r="G47" s="30">
        <f t="shared" ref="G47:R47" si="4">SUM(C47,G46)</f>
        <v>135</v>
      </c>
      <c r="H47" s="30">
        <f t="shared" si="4"/>
        <v>33</v>
      </c>
      <c r="I47" s="30">
        <f t="shared" si="4"/>
        <v>57</v>
      </c>
      <c r="J47" s="30">
        <f t="shared" si="4"/>
        <v>49</v>
      </c>
      <c r="K47" s="30">
        <f t="shared" si="4"/>
        <v>161</v>
      </c>
      <c r="L47" s="30">
        <f t="shared" si="4"/>
        <v>41</v>
      </c>
      <c r="M47" s="30">
        <f t="shared" si="4"/>
        <v>66</v>
      </c>
      <c r="N47" s="30">
        <f t="shared" si="4"/>
        <v>63</v>
      </c>
      <c r="O47" s="31">
        <f t="shared" si="4"/>
        <v>161</v>
      </c>
      <c r="P47" s="30">
        <f t="shared" si="4"/>
        <v>41</v>
      </c>
      <c r="Q47" s="30">
        <f t="shared" si="4"/>
        <v>66</v>
      </c>
      <c r="R47" s="32">
        <f t="shared" si="4"/>
        <v>63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88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15</v>
      </c>
      <c r="B51" s="88" t="str">
        <f t="shared" ref="B51:B66" si="6">B27</f>
        <v>Ben Goodrich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26</v>
      </c>
      <c r="P51" s="90">
        <f t="shared" ref="P51:P66" si="8">SUM(D3,H3,L3,P3,D27,H27,L27,P27,D51,H51,L51)</f>
        <v>12</v>
      </c>
      <c r="Q51" s="90">
        <f t="shared" ref="Q51:Q66" si="9">SUM(E3,I3,M3,Q3,E27,I27,M27,Q27,E51,I51,M51)</f>
        <v>4</v>
      </c>
      <c r="R51" s="91">
        <f t="shared" ref="R51:R66" si="10">SUM(F3,J3,N3,R3,F27,J27,N27,R27,F51,J51,N51)</f>
        <v>18</v>
      </c>
      <c r="S51" s="86">
        <f>IF(O51=0,0,AVERAGE(P51/O51))</f>
        <v>0.46153846153846156</v>
      </c>
      <c r="U51" s="43" t="s">
        <v>155</v>
      </c>
      <c r="V51" s="88" t="s">
        <v>118</v>
      </c>
      <c r="W51" s="59">
        <v>18</v>
      </c>
      <c r="X51" s="59">
        <v>18</v>
      </c>
      <c r="Y51" s="60">
        <v>0.46153846153846156</v>
      </c>
      <c r="Z51" s="60" t="s">
        <v>114</v>
      </c>
      <c r="AA51" s="60">
        <v>2.5714285714285716</v>
      </c>
      <c r="AB51" s="60" t="s">
        <v>114</v>
      </c>
      <c r="AC51" s="59">
        <v>7</v>
      </c>
      <c r="AD51" s="104">
        <v>0.46153846153846156</v>
      </c>
    </row>
    <row r="52" spans="1:30" x14ac:dyDescent="0.25">
      <c r="A52" s="85" t="str">
        <f t="shared" si="5"/>
        <v>11</v>
      </c>
      <c r="B52" s="88" t="str">
        <f t="shared" si="6"/>
        <v>Evan Van Duyne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27</v>
      </c>
      <c r="P52" s="56">
        <f t="shared" si="8"/>
        <v>16</v>
      </c>
      <c r="Q52" s="56">
        <f t="shared" si="9"/>
        <v>5</v>
      </c>
      <c r="R52" s="93">
        <f t="shared" si="10"/>
        <v>24</v>
      </c>
      <c r="S52" s="87">
        <f t="shared" ref="S52:S66" si="11">IF(O52=0,0,AVERAGE(P52/O52))</f>
        <v>0.59259259259259256</v>
      </c>
      <c r="U52" s="43" t="s">
        <v>158</v>
      </c>
      <c r="V52" s="88" t="s">
        <v>210</v>
      </c>
      <c r="W52" s="59">
        <v>24</v>
      </c>
      <c r="X52" s="59">
        <v>24</v>
      </c>
      <c r="Y52" s="60">
        <v>0.59259259259259256</v>
      </c>
      <c r="Z52" s="60" t="s">
        <v>114</v>
      </c>
      <c r="AA52" s="60">
        <v>3.4285714285714284</v>
      </c>
      <c r="AB52" s="60" t="s">
        <v>114</v>
      </c>
      <c r="AC52" s="59">
        <v>7</v>
      </c>
      <c r="AD52" s="104">
        <v>0.59259259259259256</v>
      </c>
    </row>
    <row r="53" spans="1:30" x14ac:dyDescent="0.25">
      <c r="A53" s="85" t="str">
        <f t="shared" si="5"/>
        <v>3</v>
      </c>
      <c r="B53" s="88" t="str">
        <f t="shared" si="6"/>
        <v>Stephen Guerra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21</v>
      </c>
      <c r="P53" s="56">
        <f t="shared" si="8"/>
        <v>4</v>
      </c>
      <c r="Q53" s="56">
        <f t="shared" si="9"/>
        <v>9</v>
      </c>
      <c r="R53" s="93">
        <f t="shared" si="10"/>
        <v>4</v>
      </c>
      <c r="S53" s="87">
        <f t="shared" si="11"/>
        <v>0.19047619047619047</v>
      </c>
      <c r="U53" s="43" t="s">
        <v>156</v>
      </c>
      <c r="V53" s="88" t="s">
        <v>232</v>
      </c>
      <c r="W53" s="59">
        <v>4</v>
      </c>
      <c r="X53" s="59">
        <v>4</v>
      </c>
      <c r="Y53" s="60">
        <v>0.19047619047619047</v>
      </c>
      <c r="Z53" s="60" t="s">
        <v>114</v>
      </c>
      <c r="AA53" s="60">
        <v>0.5714285714285714</v>
      </c>
      <c r="AB53" s="60" t="s">
        <v>114</v>
      </c>
      <c r="AC53" s="59">
        <v>7</v>
      </c>
      <c r="AD53" s="104">
        <v>0.19047619047619047</v>
      </c>
    </row>
    <row r="54" spans="1:30" x14ac:dyDescent="0.25">
      <c r="A54" s="85" t="str">
        <f t="shared" si="5"/>
        <v>32</v>
      </c>
      <c r="B54" s="88" t="str">
        <f t="shared" si="6"/>
        <v>Matt McCoy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19</v>
      </c>
      <c r="P54" s="56">
        <f t="shared" si="8"/>
        <v>3</v>
      </c>
      <c r="Q54" s="56">
        <f t="shared" si="9"/>
        <v>11</v>
      </c>
      <c r="R54" s="93">
        <f t="shared" si="10"/>
        <v>4</v>
      </c>
      <c r="S54" s="87">
        <f t="shared" si="11"/>
        <v>0.15789473684210525</v>
      </c>
      <c r="U54" s="43" t="s">
        <v>161</v>
      </c>
      <c r="V54" s="88" t="s">
        <v>117</v>
      </c>
      <c r="W54" s="59">
        <v>4</v>
      </c>
      <c r="X54" s="59">
        <v>4</v>
      </c>
      <c r="Y54" s="60">
        <v>0.15789473684210525</v>
      </c>
      <c r="Z54" s="60" t="s">
        <v>213</v>
      </c>
      <c r="AA54" s="60">
        <v>0.5714285714285714</v>
      </c>
      <c r="AB54" s="60" t="s">
        <v>114</v>
      </c>
      <c r="AC54" s="59">
        <v>7</v>
      </c>
      <c r="AD54" s="104">
        <v>0.15</v>
      </c>
    </row>
    <row r="55" spans="1:30" x14ac:dyDescent="0.25">
      <c r="A55" s="85" t="str">
        <f t="shared" si="5"/>
        <v>5</v>
      </c>
      <c r="B55" s="88" t="str">
        <f t="shared" si="6"/>
        <v>Pat Lemke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24</v>
      </c>
      <c r="P55" s="56">
        <f t="shared" si="8"/>
        <v>4</v>
      </c>
      <c r="Q55" s="56">
        <f t="shared" si="9"/>
        <v>9</v>
      </c>
      <c r="R55" s="93">
        <f t="shared" si="10"/>
        <v>6</v>
      </c>
      <c r="S55" s="87">
        <f t="shared" si="11"/>
        <v>0.16666666666666666</v>
      </c>
      <c r="U55" s="43" t="s">
        <v>168</v>
      </c>
      <c r="V55" s="88" t="s">
        <v>292</v>
      </c>
      <c r="W55" s="59">
        <v>6</v>
      </c>
      <c r="X55" s="59">
        <v>6</v>
      </c>
      <c r="Y55" s="60">
        <v>0.16666666666666666</v>
      </c>
      <c r="Z55" s="60" t="s">
        <v>114</v>
      </c>
      <c r="AA55" s="60">
        <v>0.8571428571428571</v>
      </c>
      <c r="AB55" s="60" t="s">
        <v>114</v>
      </c>
      <c r="AC55" s="59">
        <v>7</v>
      </c>
      <c r="AD55" s="104">
        <v>0.16666666666666666</v>
      </c>
    </row>
    <row r="56" spans="1:30" x14ac:dyDescent="0.25">
      <c r="A56" s="85" t="str">
        <f t="shared" si="5"/>
        <v>14</v>
      </c>
      <c r="B56" s="88" t="str">
        <f t="shared" si="6"/>
        <v>Bob Moore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22</v>
      </c>
      <c r="P56" s="56">
        <f t="shared" si="8"/>
        <v>2</v>
      </c>
      <c r="Q56" s="56">
        <f t="shared" si="9"/>
        <v>14</v>
      </c>
      <c r="R56" s="93">
        <f t="shared" si="10"/>
        <v>5</v>
      </c>
      <c r="S56" s="87">
        <f t="shared" si="11"/>
        <v>9.0909090909090912E-2</v>
      </c>
      <c r="U56" s="43" t="s">
        <v>138</v>
      </c>
      <c r="V56" s="88" t="s">
        <v>162</v>
      </c>
      <c r="W56" s="59">
        <v>5</v>
      </c>
      <c r="X56" s="59">
        <v>5</v>
      </c>
      <c r="Y56" s="60">
        <v>9.0909090909090912E-2</v>
      </c>
      <c r="Z56" s="60" t="s">
        <v>114</v>
      </c>
      <c r="AA56" s="60">
        <v>0.7142857142857143</v>
      </c>
      <c r="AB56" s="60" t="s">
        <v>114</v>
      </c>
      <c r="AC56" s="59">
        <v>7</v>
      </c>
      <c r="AD56" s="104">
        <v>9.0909090909090912E-2</v>
      </c>
    </row>
    <row r="57" spans="1:30" x14ac:dyDescent="0.25">
      <c r="A57" s="85" t="str">
        <f t="shared" si="5"/>
        <v>1</v>
      </c>
      <c r="B57" s="88" t="str">
        <f t="shared" si="6"/>
        <v>Deanna Callender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6</v>
      </c>
      <c r="P57" s="56">
        <f t="shared" si="8"/>
        <v>0</v>
      </c>
      <c r="Q57" s="56">
        <f t="shared" si="9"/>
        <v>3</v>
      </c>
      <c r="R57" s="93">
        <f t="shared" si="10"/>
        <v>0</v>
      </c>
      <c r="S57" s="87">
        <f t="shared" si="11"/>
        <v>0</v>
      </c>
      <c r="U57" s="43" t="s">
        <v>159</v>
      </c>
      <c r="V57" s="88" t="s">
        <v>293</v>
      </c>
      <c r="W57" s="59">
        <v>0</v>
      </c>
      <c r="X57" s="59" t="s">
        <v>319</v>
      </c>
      <c r="Y57" s="60">
        <v>0</v>
      </c>
      <c r="Z57" s="60" t="s">
        <v>213</v>
      </c>
      <c r="AA57" s="60">
        <v>0</v>
      </c>
      <c r="AB57" s="60" t="s">
        <v>114</v>
      </c>
      <c r="AC57" s="59">
        <v>5</v>
      </c>
      <c r="AD57" s="104">
        <v>0</v>
      </c>
    </row>
    <row r="58" spans="1:30" x14ac:dyDescent="0.25">
      <c r="A58" s="85" t="str">
        <f t="shared" si="5"/>
        <v>42</v>
      </c>
      <c r="B58" s="88" t="str">
        <f t="shared" si="6"/>
        <v>Chris Peterson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6</v>
      </c>
      <c r="P58" s="56">
        <f t="shared" si="8"/>
        <v>0</v>
      </c>
      <c r="Q58" s="56">
        <f t="shared" si="9"/>
        <v>4</v>
      </c>
      <c r="R58" s="93">
        <f t="shared" si="10"/>
        <v>1</v>
      </c>
      <c r="S58" s="87">
        <f t="shared" si="11"/>
        <v>0</v>
      </c>
      <c r="U58" s="43" t="s">
        <v>262</v>
      </c>
      <c r="V58" s="88" t="s">
        <v>312</v>
      </c>
      <c r="W58" s="59">
        <v>1</v>
      </c>
      <c r="X58" s="59">
        <v>1</v>
      </c>
      <c r="Y58" s="60">
        <v>0</v>
      </c>
      <c r="Z58" s="60" t="s">
        <v>213</v>
      </c>
      <c r="AA58" s="60">
        <v>0.2</v>
      </c>
      <c r="AB58" s="60" t="s">
        <v>114</v>
      </c>
      <c r="AC58" s="59">
        <v>5</v>
      </c>
      <c r="AD58" s="104">
        <v>0</v>
      </c>
    </row>
    <row r="59" spans="1:30" x14ac:dyDescent="0.25">
      <c r="A59" s="85" t="str">
        <f t="shared" si="5"/>
        <v>33</v>
      </c>
      <c r="B59" s="88" t="str">
        <f t="shared" si="6"/>
        <v>Gary Boettcher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6</v>
      </c>
      <c r="P59" s="56">
        <f t="shared" si="8"/>
        <v>0</v>
      </c>
      <c r="Q59" s="56">
        <f t="shared" si="9"/>
        <v>6</v>
      </c>
      <c r="R59" s="93">
        <f t="shared" si="10"/>
        <v>1</v>
      </c>
      <c r="S59" s="87">
        <f t="shared" si="11"/>
        <v>0</v>
      </c>
      <c r="U59" s="43" t="s">
        <v>144</v>
      </c>
      <c r="V59" s="88" t="s">
        <v>160</v>
      </c>
      <c r="W59" s="59">
        <v>1</v>
      </c>
      <c r="X59" s="59">
        <v>1</v>
      </c>
      <c r="Y59" s="60">
        <v>0</v>
      </c>
      <c r="Z59" s="60" t="s">
        <v>213</v>
      </c>
      <c r="AA59" s="60">
        <v>0.2</v>
      </c>
      <c r="AB59" s="60" t="s">
        <v>114</v>
      </c>
      <c r="AC59" s="59">
        <v>5</v>
      </c>
      <c r="AD59" s="104">
        <v>0</v>
      </c>
    </row>
    <row r="60" spans="1:30" x14ac:dyDescent="0.25">
      <c r="A60" s="85" t="str">
        <f t="shared" si="5"/>
        <v>6</v>
      </c>
      <c r="B60" s="88" t="str">
        <f t="shared" si="6"/>
        <v>Jim Mastro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4</v>
      </c>
      <c r="P60" s="56">
        <f t="shared" si="8"/>
        <v>0</v>
      </c>
      <c r="Q60" s="56">
        <f t="shared" si="9"/>
        <v>1</v>
      </c>
      <c r="R60" s="93">
        <f t="shared" si="10"/>
        <v>0</v>
      </c>
      <c r="S60" s="87">
        <f t="shared" si="11"/>
        <v>0</v>
      </c>
      <c r="U60" s="43" t="s">
        <v>135</v>
      </c>
      <c r="V60" s="88" t="s">
        <v>74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3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Dan Eliason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153</v>
      </c>
      <c r="P68" s="21">
        <f t="shared" si="12"/>
        <v>41</v>
      </c>
      <c r="Q68" s="146">
        <f t="shared" si="12"/>
        <v>61</v>
      </c>
      <c r="R68" s="145"/>
      <c r="S68" s="147">
        <f>SUM(Q68/O68)</f>
        <v>0.39869281045751637</v>
      </c>
      <c r="V68" s="56" t="s">
        <v>23</v>
      </c>
      <c r="W68" s="59">
        <v>63</v>
      </c>
      <c r="X68" s="59">
        <v>63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Tee Harris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8</v>
      </c>
      <c r="P69" s="56">
        <f t="shared" si="12"/>
        <v>0</v>
      </c>
      <c r="Q69" s="56">
        <f t="shared" si="12"/>
        <v>5</v>
      </c>
      <c r="R69" s="93"/>
      <c r="S69" s="148">
        <f>SUM(Q69/O69)</f>
        <v>0.625</v>
      </c>
      <c r="V69" s="68" t="s">
        <v>24</v>
      </c>
      <c r="W69" s="63"/>
      <c r="X69" s="63"/>
      <c r="Y69" s="69">
        <v>0.59259259259259256</v>
      </c>
      <c r="Z69" s="69"/>
      <c r="AA69" s="69">
        <v>3.4285714285714284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161</v>
      </c>
      <c r="P71" s="70">
        <f>SUM(P50:P65)</f>
        <v>41</v>
      </c>
      <c r="Q71" s="70">
        <f>SUM(Q50:Q65)</f>
        <v>66</v>
      </c>
      <c r="R71" s="70">
        <f>SUM(R50:R65)</f>
        <v>63</v>
      </c>
      <c r="S71" s="71">
        <f>AVERAGE(P71/O71)</f>
        <v>0.25465838509316768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161</v>
      </c>
      <c r="D72" s="29">
        <f>SUM(P47,D71)</f>
        <v>41</v>
      </c>
      <c r="E72" s="29">
        <f>SUM(Q47,E71)</f>
        <v>66</v>
      </c>
      <c r="F72" s="29">
        <f>SUM(R47,F71)</f>
        <v>63</v>
      </c>
      <c r="G72" s="29">
        <f t="shared" ref="G72:M72" si="14">SUM(C72,G71)</f>
        <v>161</v>
      </c>
      <c r="H72" s="29">
        <f t="shared" si="14"/>
        <v>41</v>
      </c>
      <c r="I72" s="29">
        <f t="shared" si="14"/>
        <v>66</v>
      </c>
      <c r="J72" s="29">
        <f t="shared" si="14"/>
        <v>63</v>
      </c>
      <c r="K72" s="29">
        <f t="shared" si="14"/>
        <v>161</v>
      </c>
      <c r="L72" s="29">
        <f t="shared" si="14"/>
        <v>41</v>
      </c>
      <c r="M72" s="29">
        <f t="shared" si="14"/>
        <v>66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0.56842105263157894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0.97727272727272729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7</v>
      </c>
      <c r="E75" s="75" t="s">
        <v>32</v>
      </c>
      <c r="V75" s="79" t="s">
        <v>29</v>
      </c>
      <c r="W75" s="62" t="s">
        <v>233</v>
      </c>
      <c r="X75" s="81">
        <v>0.60130718954248363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192</v>
      </c>
      <c r="X76" s="151">
        <v>0.375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3" priority="1" stopIfTrue="1" operator="equal">
      <formula>$Y$69</formula>
    </cfRule>
  </conditionalFormatting>
  <conditionalFormatting sqref="AA51:AB67">
    <cfRule type="cellIs" dxfId="12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D75B-755A-4704-BFDA-9874B9215C70}">
  <sheetPr codeName="Sheet24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36</v>
      </c>
      <c r="D1" s="157"/>
      <c r="E1" s="158"/>
      <c r="F1" s="4">
        <v>11</v>
      </c>
      <c r="G1" s="156" t="s">
        <v>129</v>
      </c>
      <c r="H1" s="157"/>
      <c r="I1" s="158"/>
      <c r="J1" s="4">
        <v>20</v>
      </c>
      <c r="K1" s="156" t="s">
        <v>38</v>
      </c>
      <c r="L1" s="157"/>
      <c r="M1" s="158"/>
      <c r="N1" s="4">
        <v>23</v>
      </c>
      <c r="O1" s="156" t="s">
        <v>217</v>
      </c>
      <c r="P1" s="157"/>
      <c r="Q1" s="158"/>
      <c r="R1" s="4">
        <v>13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153</v>
      </c>
      <c r="B3" s="88" t="s">
        <v>78</v>
      </c>
      <c r="C3" s="12">
        <v>5</v>
      </c>
      <c r="D3" s="13">
        <v>4</v>
      </c>
      <c r="E3" s="13">
        <v>0</v>
      </c>
      <c r="F3" s="14">
        <v>1</v>
      </c>
      <c r="G3" s="12">
        <v>4</v>
      </c>
      <c r="H3" s="13">
        <v>1</v>
      </c>
      <c r="I3" s="13">
        <v>1</v>
      </c>
      <c r="J3" s="14">
        <v>1</v>
      </c>
      <c r="K3" s="115">
        <v>5</v>
      </c>
      <c r="L3" s="116">
        <v>3</v>
      </c>
      <c r="M3" s="116">
        <v>2</v>
      </c>
      <c r="N3" s="117">
        <v>1</v>
      </c>
      <c r="O3" s="115">
        <v>4</v>
      </c>
      <c r="P3" s="116">
        <v>1</v>
      </c>
      <c r="Q3" s="116">
        <v>0</v>
      </c>
      <c r="R3" s="117">
        <v>2</v>
      </c>
      <c r="S3" s="17"/>
    </row>
    <row r="4" spans="1:19" x14ac:dyDescent="0.25">
      <c r="A4" s="85" t="s">
        <v>166</v>
      </c>
      <c r="B4" s="88" t="s">
        <v>77</v>
      </c>
      <c r="C4" s="12">
        <v>5</v>
      </c>
      <c r="D4" s="13">
        <v>2</v>
      </c>
      <c r="E4" s="13">
        <v>0</v>
      </c>
      <c r="F4" s="14">
        <v>3</v>
      </c>
      <c r="G4" s="12">
        <v>4</v>
      </c>
      <c r="H4" s="13">
        <v>1</v>
      </c>
      <c r="I4" s="13">
        <v>0</v>
      </c>
      <c r="J4" s="14">
        <v>1</v>
      </c>
      <c r="K4" s="115">
        <v>6</v>
      </c>
      <c r="L4" s="116">
        <v>2</v>
      </c>
      <c r="M4" s="116">
        <v>3</v>
      </c>
      <c r="N4" s="117">
        <v>0</v>
      </c>
      <c r="O4" s="115">
        <v>4</v>
      </c>
      <c r="P4" s="116">
        <v>2</v>
      </c>
      <c r="Q4" s="116">
        <v>0</v>
      </c>
      <c r="R4" s="117">
        <v>3</v>
      </c>
      <c r="S4" s="17"/>
    </row>
    <row r="5" spans="1:19" x14ac:dyDescent="0.25">
      <c r="A5" s="85" t="s">
        <v>221</v>
      </c>
      <c r="B5" s="88" t="s">
        <v>63</v>
      </c>
      <c r="C5" s="12">
        <v>5</v>
      </c>
      <c r="D5" s="13">
        <v>4</v>
      </c>
      <c r="E5" s="13">
        <v>0</v>
      </c>
      <c r="F5" s="14">
        <v>1</v>
      </c>
      <c r="G5" s="12">
        <v>2</v>
      </c>
      <c r="H5" s="13">
        <v>0</v>
      </c>
      <c r="I5" s="13">
        <v>1</v>
      </c>
      <c r="J5" s="14">
        <v>0</v>
      </c>
      <c r="K5" s="115"/>
      <c r="L5" s="116"/>
      <c r="M5" s="116"/>
      <c r="N5" s="117"/>
      <c r="O5" s="115">
        <v>1</v>
      </c>
      <c r="P5" s="116">
        <v>0</v>
      </c>
      <c r="Q5" s="116">
        <v>1</v>
      </c>
      <c r="R5" s="117">
        <v>0</v>
      </c>
      <c r="S5" s="17"/>
    </row>
    <row r="6" spans="1:19" x14ac:dyDescent="0.25">
      <c r="A6" s="85" t="s">
        <v>141</v>
      </c>
      <c r="B6" s="88" t="s">
        <v>222</v>
      </c>
      <c r="C6" s="12">
        <v>2</v>
      </c>
      <c r="D6" s="13">
        <v>0</v>
      </c>
      <c r="E6" s="13">
        <v>0</v>
      </c>
      <c r="F6" s="14">
        <v>1</v>
      </c>
      <c r="G6" s="12">
        <v>4</v>
      </c>
      <c r="H6" s="13">
        <v>1</v>
      </c>
      <c r="I6" s="13">
        <v>0</v>
      </c>
      <c r="J6" s="14">
        <v>1</v>
      </c>
      <c r="K6" s="115">
        <v>6</v>
      </c>
      <c r="L6" s="116">
        <v>2</v>
      </c>
      <c r="M6" s="116">
        <v>4</v>
      </c>
      <c r="N6" s="117">
        <v>0</v>
      </c>
      <c r="O6" s="115">
        <v>3</v>
      </c>
      <c r="P6" s="116">
        <v>0</v>
      </c>
      <c r="Q6" s="116">
        <v>1</v>
      </c>
      <c r="R6" s="117">
        <v>0</v>
      </c>
      <c r="S6" s="17" t="s">
        <v>8</v>
      </c>
    </row>
    <row r="7" spans="1:19" x14ac:dyDescent="0.25">
      <c r="A7" s="85" t="s">
        <v>168</v>
      </c>
      <c r="B7" s="88" t="s">
        <v>223</v>
      </c>
      <c r="C7" s="12">
        <v>2</v>
      </c>
      <c r="D7" s="13">
        <v>1</v>
      </c>
      <c r="E7" s="13">
        <v>0</v>
      </c>
      <c r="F7" s="14">
        <v>0</v>
      </c>
      <c r="G7" s="12">
        <v>3</v>
      </c>
      <c r="H7" s="13">
        <v>1</v>
      </c>
      <c r="I7" s="13">
        <v>0</v>
      </c>
      <c r="J7" s="14">
        <v>1</v>
      </c>
      <c r="K7" s="115">
        <v>6</v>
      </c>
      <c r="L7" s="116">
        <v>2</v>
      </c>
      <c r="M7" s="116">
        <v>3</v>
      </c>
      <c r="N7" s="117">
        <v>1</v>
      </c>
      <c r="O7" s="115">
        <v>4</v>
      </c>
      <c r="P7" s="116">
        <v>1</v>
      </c>
      <c r="Q7" s="116">
        <v>1</v>
      </c>
      <c r="R7" s="117">
        <v>1</v>
      </c>
      <c r="S7" s="17"/>
    </row>
    <row r="8" spans="1:19" x14ac:dyDescent="0.25">
      <c r="A8" s="85" t="s">
        <v>155</v>
      </c>
      <c r="B8" s="88" t="s">
        <v>261</v>
      </c>
      <c r="C8" s="12">
        <v>4</v>
      </c>
      <c r="D8" s="13">
        <v>1</v>
      </c>
      <c r="E8" s="13">
        <v>2</v>
      </c>
      <c r="F8" s="14">
        <v>0</v>
      </c>
      <c r="G8" s="12">
        <v>4</v>
      </c>
      <c r="H8" s="13">
        <v>1</v>
      </c>
      <c r="I8" s="13">
        <v>1</v>
      </c>
      <c r="J8" s="14">
        <v>0</v>
      </c>
      <c r="K8" s="115">
        <v>5</v>
      </c>
      <c r="L8" s="116">
        <v>3</v>
      </c>
      <c r="M8" s="116">
        <v>1</v>
      </c>
      <c r="N8" s="117">
        <v>3</v>
      </c>
      <c r="O8" s="115">
        <v>4</v>
      </c>
      <c r="P8" s="116">
        <v>1</v>
      </c>
      <c r="Q8" s="116">
        <v>1</v>
      </c>
      <c r="R8" s="117">
        <v>2</v>
      </c>
      <c r="S8" s="17"/>
    </row>
    <row r="9" spans="1:19" x14ac:dyDescent="0.25">
      <c r="A9" s="85" t="s">
        <v>176</v>
      </c>
      <c r="B9" s="88" t="s">
        <v>224</v>
      </c>
      <c r="C9" s="12">
        <v>0</v>
      </c>
      <c r="D9" s="13">
        <v>0</v>
      </c>
      <c r="E9" s="13">
        <v>0</v>
      </c>
      <c r="F9" s="14">
        <v>6</v>
      </c>
      <c r="G9" s="12">
        <v>0</v>
      </c>
      <c r="H9" s="13">
        <v>0</v>
      </c>
      <c r="I9" s="13">
        <v>0</v>
      </c>
      <c r="J9" s="14">
        <v>4</v>
      </c>
      <c r="K9" s="115">
        <v>0</v>
      </c>
      <c r="L9" s="116">
        <v>0</v>
      </c>
      <c r="M9" s="116">
        <v>0</v>
      </c>
      <c r="N9" s="117">
        <v>3</v>
      </c>
      <c r="O9" s="115">
        <v>0</v>
      </c>
      <c r="P9" s="116">
        <v>0</v>
      </c>
      <c r="Q9" s="116">
        <v>0</v>
      </c>
      <c r="R9" s="117">
        <v>2</v>
      </c>
      <c r="S9" s="17"/>
    </row>
    <row r="10" spans="1:19" x14ac:dyDescent="0.25">
      <c r="A10" s="85" t="s">
        <v>146</v>
      </c>
      <c r="B10" s="88" t="s">
        <v>225</v>
      </c>
      <c r="C10" s="12">
        <v>4</v>
      </c>
      <c r="D10" s="13">
        <v>0</v>
      </c>
      <c r="E10" s="13">
        <v>2</v>
      </c>
      <c r="F10" s="14">
        <v>2</v>
      </c>
      <c r="G10" s="12">
        <v>1</v>
      </c>
      <c r="H10" s="13">
        <v>0</v>
      </c>
      <c r="I10" s="13">
        <v>0</v>
      </c>
      <c r="J10" s="14">
        <v>0</v>
      </c>
      <c r="K10" s="115">
        <v>5</v>
      </c>
      <c r="L10" s="116">
        <v>3</v>
      </c>
      <c r="M10" s="116">
        <v>0</v>
      </c>
      <c r="N10" s="117">
        <v>1</v>
      </c>
      <c r="O10" s="115">
        <v>4</v>
      </c>
      <c r="P10" s="116">
        <v>1</v>
      </c>
      <c r="Q10" s="116">
        <v>3</v>
      </c>
      <c r="R10" s="117">
        <v>0</v>
      </c>
      <c r="S10" s="17"/>
    </row>
    <row r="11" spans="1:19" x14ac:dyDescent="0.25">
      <c r="A11" s="85" t="s">
        <v>138</v>
      </c>
      <c r="B11" s="88" t="s">
        <v>201</v>
      </c>
      <c r="C11" s="12"/>
      <c r="D11" s="13"/>
      <c r="E11" s="13"/>
      <c r="F11" s="14"/>
      <c r="G11" s="12">
        <v>1</v>
      </c>
      <c r="H11" s="13">
        <v>0</v>
      </c>
      <c r="I11" s="13">
        <v>0</v>
      </c>
      <c r="J11" s="14">
        <v>0</v>
      </c>
      <c r="K11" s="115"/>
      <c r="L11" s="116"/>
      <c r="M11" s="116"/>
      <c r="N11" s="117"/>
      <c r="O11" s="115"/>
      <c r="P11" s="116"/>
      <c r="Q11" s="116"/>
      <c r="R11" s="117"/>
      <c r="S11" s="17"/>
    </row>
    <row r="12" spans="1:19" x14ac:dyDescent="0.25">
      <c r="A12" s="85"/>
      <c r="B12" s="88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85"/>
      <c r="B13" s="8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226</v>
      </c>
      <c r="C19" s="20">
        <v>27</v>
      </c>
      <c r="D19" s="21">
        <v>12</v>
      </c>
      <c r="E19" s="21">
        <v>4</v>
      </c>
      <c r="F19" s="22">
        <v>14</v>
      </c>
      <c r="G19" s="20">
        <v>23</v>
      </c>
      <c r="H19" s="21">
        <v>5</v>
      </c>
      <c r="I19" s="21">
        <v>3</v>
      </c>
      <c r="J19" s="22">
        <v>8</v>
      </c>
      <c r="K19" s="20">
        <v>33</v>
      </c>
      <c r="L19" s="21">
        <v>15</v>
      </c>
      <c r="M19" s="21">
        <v>13</v>
      </c>
      <c r="N19" s="22">
        <v>9</v>
      </c>
      <c r="O19" s="20">
        <v>24</v>
      </c>
      <c r="P19" s="21">
        <v>6</v>
      </c>
      <c r="Q19" s="21">
        <v>7</v>
      </c>
      <c r="R19" s="22">
        <v>10</v>
      </c>
      <c r="S19" s="24"/>
    </row>
    <row r="20" spans="1:24" x14ac:dyDescent="0.25">
      <c r="A20" s="18"/>
      <c r="B20" s="155" t="s">
        <v>202</v>
      </c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27</v>
      </c>
      <c r="D22" s="29">
        <f t="shared" si="0"/>
        <v>12</v>
      </c>
      <c r="E22" s="29">
        <f t="shared" si="0"/>
        <v>4</v>
      </c>
      <c r="F22" s="29">
        <f t="shared" si="0"/>
        <v>14</v>
      </c>
      <c r="G22" s="29">
        <f t="shared" si="0"/>
        <v>23</v>
      </c>
      <c r="H22" s="29">
        <f t="shared" si="0"/>
        <v>5</v>
      </c>
      <c r="I22" s="29">
        <f t="shared" si="0"/>
        <v>3</v>
      </c>
      <c r="J22" s="29">
        <f t="shared" si="0"/>
        <v>8</v>
      </c>
      <c r="K22" s="29">
        <f t="shared" si="0"/>
        <v>33</v>
      </c>
      <c r="L22" s="29">
        <f t="shared" si="0"/>
        <v>15</v>
      </c>
      <c r="M22" s="29">
        <f t="shared" si="0"/>
        <v>13</v>
      </c>
      <c r="N22" s="29">
        <f t="shared" si="0"/>
        <v>9</v>
      </c>
      <c r="O22" s="29">
        <f t="shared" si="0"/>
        <v>24</v>
      </c>
      <c r="P22" s="29">
        <f t="shared" si="0"/>
        <v>6</v>
      </c>
      <c r="Q22" s="29">
        <f t="shared" si="0"/>
        <v>7</v>
      </c>
      <c r="R22" s="28">
        <f t="shared" si="0"/>
        <v>10</v>
      </c>
      <c r="S22" s="24"/>
    </row>
    <row r="23" spans="1:24" ht="13.8" thickBot="1" x14ac:dyDescent="0.3">
      <c r="A23" s="18"/>
      <c r="B23" s="28" t="s">
        <v>11</v>
      </c>
      <c r="C23" s="30">
        <f>C22</f>
        <v>27</v>
      </c>
      <c r="D23" s="30">
        <f>D22</f>
        <v>12</v>
      </c>
      <c r="E23" s="30">
        <f>E22</f>
        <v>4</v>
      </c>
      <c r="F23" s="30">
        <f>F22</f>
        <v>14</v>
      </c>
      <c r="G23" s="30">
        <f t="shared" ref="G23:R23" si="1">SUM(C23,G22)</f>
        <v>50</v>
      </c>
      <c r="H23" s="30">
        <f t="shared" si="1"/>
        <v>17</v>
      </c>
      <c r="I23" s="30">
        <f t="shared" si="1"/>
        <v>7</v>
      </c>
      <c r="J23" s="30">
        <f t="shared" si="1"/>
        <v>22</v>
      </c>
      <c r="K23" s="30">
        <f t="shared" si="1"/>
        <v>83</v>
      </c>
      <c r="L23" s="30">
        <f t="shared" si="1"/>
        <v>32</v>
      </c>
      <c r="M23" s="30">
        <f t="shared" si="1"/>
        <v>20</v>
      </c>
      <c r="N23" s="30">
        <f t="shared" si="1"/>
        <v>31</v>
      </c>
      <c r="O23" s="31">
        <f t="shared" si="1"/>
        <v>107</v>
      </c>
      <c r="P23" s="30">
        <f t="shared" si="1"/>
        <v>38</v>
      </c>
      <c r="Q23" s="30">
        <f t="shared" si="1"/>
        <v>27</v>
      </c>
      <c r="R23" s="32">
        <f t="shared" si="1"/>
        <v>41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37</v>
      </c>
      <c r="D25" s="157"/>
      <c r="E25" s="158"/>
      <c r="F25" s="4">
        <v>11</v>
      </c>
      <c r="G25" s="156" t="s">
        <v>40</v>
      </c>
      <c r="H25" s="157"/>
      <c r="I25" s="158"/>
      <c r="J25" s="4">
        <v>3</v>
      </c>
      <c r="K25" s="156" t="s">
        <v>125</v>
      </c>
      <c r="L25" s="157"/>
      <c r="M25" s="158"/>
      <c r="N25" s="4">
        <v>3</v>
      </c>
      <c r="O25" s="159" t="s">
        <v>37</v>
      </c>
      <c r="P25" s="157"/>
      <c r="Q25" s="158"/>
      <c r="R25" s="5">
        <v>16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18</v>
      </c>
      <c r="B27" s="88" t="str">
        <f t="shared" si="2"/>
        <v>Sherlock Washington</v>
      </c>
      <c r="C27" s="12">
        <v>4</v>
      </c>
      <c r="D27" s="13">
        <v>2</v>
      </c>
      <c r="E27" s="13">
        <v>2</v>
      </c>
      <c r="F27" s="14">
        <v>2</v>
      </c>
      <c r="G27" s="12">
        <v>2</v>
      </c>
      <c r="H27" s="13">
        <v>1</v>
      </c>
      <c r="I27" s="13">
        <v>1</v>
      </c>
      <c r="J27" s="14">
        <v>1</v>
      </c>
      <c r="K27" s="12">
        <v>4</v>
      </c>
      <c r="L27" s="13">
        <v>2</v>
      </c>
      <c r="M27" s="13">
        <v>0</v>
      </c>
      <c r="N27" s="14">
        <v>3</v>
      </c>
      <c r="O27" s="15">
        <v>4</v>
      </c>
      <c r="P27" s="13">
        <v>0</v>
      </c>
      <c r="Q27" s="13">
        <v>3</v>
      </c>
      <c r="R27" s="16">
        <v>2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8</v>
      </c>
      <c r="B28" s="88" t="str">
        <f t="shared" si="2"/>
        <v>Tony Santiago</v>
      </c>
      <c r="C28" s="12">
        <v>4</v>
      </c>
      <c r="D28" s="13">
        <v>1</v>
      </c>
      <c r="E28" s="13">
        <v>1</v>
      </c>
      <c r="F28" s="14">
        <v>0</v>
      </c>
      <c r="G28" s="12">
        <v>3</v>
      </c>
      <c r="H28" s="13">
        <v>0</v>
      </c>
      <c r="I28" s="13">
        <v>0</v>
      </c>
      <c r="J28" s="14">
        <v>0</v>
      </c>
      <c r="K28" s="12"/>
      <c r="L28" s="13"/>
      <c r="M28" s="13"/>
      <c r="N28" s="14"/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75</v>
      </c>
      <c r="B29" s="88" t="str">
        <f t="shared" si="2"/>
        <v>Frank Facio</v>
      </c>
      <c r="C29" s="12">
        <v>4</v>
      </c>
      <c r="D29" s="13">
        <v>1</v>
      </c>
      <c r="E29" s="13">
        <v>0</v>
      </c>
      <c r="F29" s="14">
        <v>0</v>
      </c>
      <c r="G29" s="12">
        <v>3</v>
      </c>
      <c r="H29" s="13">
        <v>1</v>
      </c>
      <c r="I29" s="13">
        <v>1</v>
      </c>
      <c r="J29" s="14">
        <v>0</v>
      </c>
      <c r="K29" s="12">
        <v>4</v>
      </c>
      <c r="L29" s="13">
        <v>1</v>
      </c>
      <c r="M29" s="13">
        <v>2</v>
      </c>
      <c r="N29" s="14">
        <v>0</v>
      </c>
      <c r="O29" s="15">
        <v>4</v>
      </c>
      <c r="P29" s="13">
        <v>1</v>
      </c>
      <c r="Q29" s="13">
        <v>1</v>
      </c>
      <c r="R29" s="16">
        <v>0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19</v>
      </c>
      <c r="B30" s="88" t="str">
        <f t="shared" si="2"/>
        <v>Rich Koppenjan</v>
      </c>
      <c r="C30" s="12">
        <v>1</v>
      </c>
      <c r="D30" s="13">
        <v>0</v>
      </c>
      <c r="E30" s="13">
        <v>1</v>
      </c>
      <c r="F30" s="14">
        <v>0</v>
      </c>
      <c r="G30" s="12">
        <v>2</v>
      </c>
      <c r="H30" s="13">
        <v>1</v>
      </c>
      <c r="I30" s="13">
        <v>0</v>
      </c>
      <c r="J30" s="14">
        <v>0</v>
      </c>
      <c r="K30" s="12"/>
      <c r="L30" s="13"/>
      <c r="M30" s="13"/>
      <c r="N30" s="14"/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5</v>
      </c>
      <c r="B31" s="88" t="str">
        <f t="shared" si="2"/>
        <v>Omar Atin</v>
      </c>
      <c r="C31" s="12">
        <v>3</v>
      </c>
      <c r="D31" s="13">
        <v>0</v>
      </c>
      <c r="E31" s="13">
        <v>0</v>
      </c>
      <c r="F31" s="14">
        <v>0</v>
      </c>
      <c r="G31" s="12">
        <v>2</v>
      </c>
      <c r="H31" s="13">
        <v>1</v>
      </c>
      <c r="I31" s="13">
        <v>0</v>
      </c>
      <c r="J31" s="14">
        <v>0</v>
      </c>
      <c r="K31" s="12">
        <v>4</v>
      </c>
      <c r="L31" s="13">
        <v>0</v>
      </c>
      <c r="M31" s="13">
        <v>1</v>
      </c>
      <c r="N31" s="14">
        <v>0</v>
      </c>
      <c r="O31" s="15">
        <v>4</v>
      </c>
      <c r="P31" s="13">
        <v>0</v>
      </c>
      <c r="Q31" s="13">
        <v>2</v>
      </c>
      <c r="R31" s="16">
        <v>1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15</v>
      </c>
      <c r="B32" s="88" t="str">
        <f t="shared" si="2"/>
        <v>Wali Salahuddin</v>
      </c>
      <c r="C32" s="12">
        <v>4</v>
      </c>
      <c r="D32" s="13">
        <v>1</v>
      </c>
      <c r="E32" s="13">
        <v>0</v>
      </c>
      <c r="F32" s="14">
        <v>4</v>
      </c>
      <c r="G32" s="12">
        <v>3</v>
      </c>
      <c r="H32" s="13">
        <v>1</v>
      </c>
      <c r="I32" s="13">
        <v>1</v>
      </c>
      <c r="J32" s="14">
        <v>0</v>
      </c>
      <c r="K32" s="12">
        <v>3</v>
      </c>
      <c r="L32" s="13">
        <v>1</v>
      </c>
      <c r="M32" s="13">
        <v>1</v>
      </c>
      <c r="N32" s="14">
        <v>0</v>
      </c>
      <c r="O32" s="15">
        <v>3</v>
      </c>
      <c r="P32" s="13">
        <v>1</v>
      </c>
      <c r="Q32" s="13">
        <v>0</v>
      </c>
      <c r="R32" s="16">
        <v>1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35</v>
      </c>
      <c r="B33" s="88" t="str">
        <f t="shared" si="2"/>
        <v>Steve Rutch</v>
      </c>
      <c r="C33" s="12">
        <v>0</v>
      </c>
      <c r="D33" s="13">
        <v>0</v>
      </c>
      <c r="E33" s="13">
        <v>0</v>
      </c>
      <c r="F33" s="14">
        <v>4</v>
      </c>
      <c r="G33" s="12">
        <v>0</v>
      </c>
      <c r="H33" s="13">
        <v>0</v>
      </c>
      <c r="I33" s="13">
        <v>0</v>
      </c>
      <c r="J33" s="14">
        <v>4</v>
      </c>
      <c r="K33" s="12">
        <v>0</v>
      </c>
      <c r="L33" s="13">
        <v>0</v>
      </c>
      <c r="M33" s="13">
        <v>0</v>
      </c>
      <c r="N33" s="14">
        <v>3</v>
      </c>
      <c r="O33" s="15">
        <v>0</v>
      </c>
      <c r="P33" s="13">
        <v>0</v>
      </c>
      <c r="Q33" s="13">
        <v>0</v>
      </c>
      <c r="R33" s="16">
        <v>5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7</v>
      </c>
      <c r="B34" s="88" t="str">
        <f t="shared" si="2"/>
        <v>Ohmny Romero</v>
      </c>
      <c r="C34" s="12">
        <v>4</v>
      </c>
      <c r="D34" s="13">
        <v>2</v>
      </c>
      <c r="E34" s="13">
        <v>0</v>
      </c>
      <c r="F34" s="14">
        <v>1</v>
      </c>
      <c r="G34" s="12">
        <v>3</v>
      </c>
      <c r="H34" s="13">
        <v>0</v>
      </c>
      <c r="I34" s="13">
        <v>1</v>
      </c>
      <c r="J34" s="14">
        <v>1</v>
      </c>
      <c r="K34" s="12">
        <v>3</v>
      </c>
      <c r="L34" s="13">
        <v>0</v>
      </c>
      <c r="M34" s="13">
        <v>0</v>
      </c>
      <c r="N34" s="14">
        <v>0</v>
      </c>
      <c r="O34" s="15">
        <v>3</v>
      </c>
      <c r="P34" s="13">
        <v>1</v>
      </c>
      <c r="Q34" s="13">
        <v>0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14</v>
      </c>
      <c r="B35" s="88" t="str">
        <f t="shared" si="2"/>
        <v>Doug Winthrop</v>
      </c>
      <c r="C35" s="12">
        <v>1</v>
      </c>
      <c r="D35" s="13">
        <v>0</v>
      </c>
      <c r="E35" s="13">
        <v>1</v>
      </c>
      <c r="F35" s="14">
        <v>0</v>
      </c>
      <c r="G35" s="12">
        <v>3</v>
      </c>
      <c r="H35" s="13">
        <v>1</v>
      </c>
      <c r="I35" s="13">
        <v>1</v>
      </c>
      <c r="J35" s="14">
        <v>0</v>
      </c>
      <c r="K35" s="12">
        <v>3</v>
      </c>
      <c r="L35" s="13">
        <v>2</v>
      </c>
      <c r="M35" s="13">
        <v>0</v>
      </c>
      <c r="N35" s="14">
        <v>0</v>
      </c>
      <c r="O35" s="15">
        <v>4</v>
      </c>
      <c r="P35" s="13">
        <v>1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Greg Parra</v>
      </c>
      <c r="C43" s="20"/>
      <c r="D43" s="21"/>
      <c r="E43" s="21"/>
      <c r="F43" s="22"/>
      <c r="G43" s="20">
        <v>21</v>
      </c>
      <c r="H43" s="21">
        <v>6</v>
      </c>
      <c r="I43" s="21">
        <v>5</v>
      </c>
      <c r="J43" s="22">
        <v>6</v>
      </c>
      <c r="K43" s="20"/>
      <c r="L43" s="21"/>
      <c r="M43" s="21"/>
      <c r="N43" s="22"/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Bill Kuzman</v>
      </c>
      <c r="C44" s="92">
        <v>25</v>
      </c>
      <c r="D44" s="56">
        <v>7</v>
      </c>
      <c r="E44" s="56">
        <v>5</v>
      </c>
      <c r="F44" s="93">
        <v>11</v>
      </c>
      <c r="G44" s="92"/>
      <c r="H44" s="56"/>
      <c r="I44" s="56"/>
      <c r="J44" s="93"/>
      <c r="K44" s="92">
        <v>21</v>
      </c>
      <c r="L44" s="56">
        <v>6</v>
      </c>
      <c r="M44" s="56">
        <v>4</v>
      </c>
      <c r="N44" s="93">
        <v>6</v>
      </c>
      <c r="O44" s="92">
        <v>22</v>
      </c>
      <c r="P44" s="56">
        <v>4</v>
      </c>
      <c r="Q44" s="56">
        <v>7</v>
      </c>
      <c r="R44" s="93">
        <v>9</v>
      </c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25</v>
      </c>
      <c r="D46" s="29">
        <f t="shared" si="3"/>
        <v>7</v>
      </c>
      <c r="E46" s="29">
        <f t="shared" si="3"/>
        <v>5</v>
      </c>
      <c r="F46" s="29">
        <f t="shared" si="3"/>
        <v>11</v>
      </c>
      <c r="G46" s="29">
        <f>SUM(G27:G41)</f>
        <v>21</v>
      </c>
      <c r="H46" s="29">
        <f t="shared" si="3"/>
        <v>6</v>
      </c>
      <c r="I46" s="29">
        <f t="shared" si="3"/>
        <v>5</v>
      </c>
      <c r="J46" s="29">
        <f t="shared" si="3"/>
        <v>6</v>
      </c>
      <c r="K46" s="29">
        <f t="shared" si="3"/>
        <v>21</v>
      </c>
      <c r="L46" s="29">
        <f t="shared" si="3"/>
        <v>6</v>
      </c>
      <c r="M46" s="29">
        <f t="shared" si="3"/>
        <v>4</v>
      </c>
      <c r="N46" s="29">
        <f t="shared" si="3"/>
        <v>6</v>
      </c>
      <c r="O46" s="29">
        <f t="shared" si="3"/>
        <v>22</v>
      </c>
      <c r="P46" s="29">
        <f t="shared" si="3"/>
        <v>4</v>
      </c>
      <c r="Q46" s="29">
        <f t="shared" si="3"/>
        <v>7</v>
      </c>
      <c r="R46" s="28">
        <f t="shared" si="3"/>
        <v>9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132</v>
      </c>
      <c r="D47" s="30">
        <f>SUM(P23,D46)</f>
        <v>45</v>
      </c>
      <c r="E47" s="30">
        <f>SUM(Q23,E46)</f>
        <v>32</v>
      </c>
      <c r="F47" s="30">
        <f>SUM(R23,F46)</f>
        <v>52</v>
      </c>
      <c r="G47" s="30">
        <f t="shared" ref="G47:R47" si="4">SUM(C47,G46)</f>
        <v>153</v>
      </c>
      <c r="H47" s="30">
        <f t="shared" si="4"/>
        <v>51</v>
      </c>
      <c r="I47" s="30">
        <f t="shared" si="4"/>
        <v>37</v>
      </c>
      <c r="J47" s="30">
        <f t="shared" si="4"/>
        <v>58</v>
      </c>
      <c r="K47" s="30">
        <f t="shared" si="4"/>
        <v>174</v>
      </c>
      <c r="L47" s="30">
        <f t="shared" si="4"/>
        <v>57</v>
      </c>
      <c r="M47" s="30">
        <f t="shared" si="4"/>
        <v>41</v>
      </c>
      <c r="N47" s="30">
        <f t="shared" si="4"/>
        <v>64</v>
      </c>
      <c r="O47" s="31">
        <f t="shared" si="4"/>
        <v>196</v>
      </c>
      <c r="P47" s="30">
        <f t="shared" si="4"/>
        <v>61</v>
      </c>
      <c r="Q47" s="30">
        <f t="shared" si="4"/>
        <v>48</v>
      </c>
      <c r="R47" s="32">
        <f t="shared" si="4"/>
        <v>73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29"/>
      <c r="O49" s="51" t="s">
        <v>14</v>
      </c>
      <c r="P49" s="52"/>
      <c r="Q49" s="4"/>
      <c r="R49" s="53">
        <f>SUM(F1,J1,N1,R1,F25,J25,N25,R25,F49,J49,N49)</f>
        <v>100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18</v>
      </c>
      <c r="B51" s="88" t="str">
        <f t="shared" ref="B51:B66" si="6">B27</f>
        <v>Sherlock Washington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32</v>
      </c>
      <c r="P51" s="90">
        <f t="shared" ref="P51:P66" si="8">SUM(D3,H3,L3,P3,D27,H27,L27,P27,D51,H51,L51)</f>
        <v>14</v>
      </c>
      <c r="Q51" s="90">
        <f t="shared" ref="Q51:Q66" si="9">SUM(E3,I3,M3,Q3,E27,I27,M27,Q27,E51,I51,M51)</f>
        <v>9</v>
      </c>
      <c r="R51" s="91">
        <f t="shared" ref="R51:R66" si="10">SUM(F3,J3,N3,R3,F27,J27,N27,R27,F51,J51,N51)</f>
        <v>13</v>
      </c>
      <c r="S51" s="86">
        <f>IF(O51=0,0,AVERAGE(P51/O51))</f>
        <v>0.4375</v>
      </c>
      <c r="U51" s="43" t="s">
        <v>153</v>
      </c>
      <c r="V51" s="88" t="s">
        <v>78</v>
      </c>
      <c r="W51" s="59">
        <v>13</v>
      </c>
      <c r="X51" s="59">
        <v>13</v>
      </c>
      <c r="Y51" s="60">
        <v>0.4375</v>
      </c>
      <c r="Z51" s="60" t="s">
        <v>114</v>
      </c>
      <c r="AA51" s="60">
        <v>1.625</v>
      </c>
      <c r="AB51" s="60" t="s">
        <v>114</v>
      </c>
      <c r="AC51" s="59">
        <v>8</v>
      </c>
      <c r="AD51" s="104">
        <v>0.4375</v>
      </c>
    </row>
    <row r="52" spans="1:30" x14ac:dyDescent="0.25">
      <c r="A52" s="85" t="str">
        <f t="shared" si="5"/>
        <v>8</v>
      </c>
      <c r="B52" s="88" t="str">
        <f t="shared" si="6"/>
        <v>Tony Santiago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26</v>
      </c>
      <c r="P52" s="56">
        <f t="shared" si="8"/>
        <v>8</v>
      </c>
      <c r="Q52" s="56">
        <f t="shared" si="9"/>
        <v>4</v>
      </c>
      <c r="R52" s="93">
        <f t="shared" si="10"/>
        <v>7</v>
      </c>
      <c r="S52" s="87">
        <f t="shared" ref="S52:S66" si="11">IF(O52=0,0,AVERAGE(P52/O52))</f>
        <v>0.30769230769230771</v>
      </c>
      <c r="U52" s="43" t="s">
        <v>166</v>
      </c>
      <c r="V52" s="88" t="s">
        <v>77</v>
      </c>
      <c r="W52" s="59">
        <v>7</v>
      </c>
      <c r="X52" s="59">
        <v>7</v>
      </c>
      <c r="Y52" s="60">
        <v>0.30769230769230771</v>
      </c>
      <c r="Z52" s="60" t="s">
        <v>114</v>
      </c>
      <c r="AA52" s="60">
        <v>1.1666666666666667</v>
      </c>
      <c r="AB52" s="60" t="s">
        <v>114</v>
      </c>
      <c r="AC52" s="59">
        <v>6</v>
      </c>
      <c r="AD52" s="104">
        <v>0.30769230769230771</v>
      </c>
    </row>
    <row r="53" spans="1:30" x14ac:dyDescent="0.25">
      <c r="A53" s="85" t="str">
        <f t="shared" si="5"/>
        <v>75</v>
      </c>
      <c r="B53" s="88" t="str">
        <f t="shared" si="6"/>
        <v>Frank Facio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23</v>
      </c>
      <c r="P53" s="56">
        <f t="shared" si="8"/>
        <v>8</v>
      </c>
      <c r="Q53" s="56">
        <f t="shared" si="9"/>
        <v>6</v>
      </c>
      <c r="R53" s="93">
        <f t="shared" si="10"/>
        <v>1</v>
      </c>
      <c r="S53" s="87">
        <f t="shared" si="11"/>
        <v>0.34782608695652173</v>
      </c>
      <c r="U53" s="43" t="s">
        <v>221</v>
      </c>
      <c r="V53" s="88" t="s">
        <v>63</v>
      </c>
      <c r="W53" s="59">
        <v>1</v>
      </c>
      <c r="X53" s="59">
        <v>1</v>
      </c>
      <c r="Y53" s="60">
        <v>0.34782608695652173</v>
      </c>
      <c r="Z53" s="60" t="s">
        <v>114</v>
      </c>
      <c r="AA53" s="60">
        <v>0.14285714285714285</v>
      </c>
      <c r="AB53" s="60" t="s">
        <v>114</v>
      </c>
      <c r="AC53" s="59">
        <v>7</v>
      </c>
      <c r="AD53" s="104">
        <v>0.34782608695652173</v>
      </c>
    </row>
    <row r="54" spans="1:30" x14ac:dyDescent="0.25">
      <c r="A54" s="85" t="str">
        <f t="shared" si="5"/>
        <v>19</v>
      </c>
      <c r="B54" s="88" t="str">
        <f t="shared" si="6"/>
        <v>Rich Koppenjan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18</v>
      </c>
      <c r="P54" s="56">
        <f t="shared" si="8"/>
        <v>4</v>
      </c>
      <c r="Q54" s="56">
        <f t="shared" si="9"/>
        <v>6</v>
      </c>
      <c r="R54" s="93">
        <f t="shared" si="10"/>
        <v>2</v>
      </c>
      <c r="S54" s="87">
        <f t="shared" si="11"/>
        <v>0.22222222222222221</v>
      </c>
      <c r="U54" s="43" t="s">
        <v>141</v>
      </c>
      <c r="V54" s="88" t="s">
        <v>222</v>
      </c>
      <c r="W54" s="59">
        <v>2</v>
      </c>
      <c r="X54" s="59">
        <v>2</v>
      </c>
      <c r="Y54" s="60">
        <v>0.22222222222222221</v>
      </c>
      <c r="Z54" s="60" t="s">
        <v>213</v>
      </c>
      <c r="AA54" s="60">
        <v>0.33333333333333331</v>
      </c>
      <c r="AB54" s="60" t="s">
        <v>114</v>
      </c>
      <c r="AC54" s="59">
        <v>6</v>
      </c>
      <c r="AD54" s="104">
        <v>0.2</v>
      </c>
    </row>
    <row r="55" spans="1:30" x14ac:dyDescent="0.25">
      <c r="A55" s="85" t="str">
        <f t="shared" si="5"/>
        <v>5</v>
      </c>
      <c r="B55" s="88" t="str">
        <f t="shared" si="6"/>
        <v>Omar Atin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28</v>
      </c>
      <c r="P55" s="56">
        <f t="shared" si="8"/>
        <v>6</v>
      </c>
      <c r="Q55" s="56">
        <f t="shared" si="9"/>
        <v>7</v>
      </c>
      <c r="R55" s="93">
        <f t="shared" si="10"/>
        <v>4</v>
      </c>
      <c r="S55" s="87">
        <f t="shared" si="11"/>
        <v>0.21428571428571427</v>
      </c>
      <c r="U55" s="43" t="s">
        <v>168</v>
      </c>
      <c r="V55" s="88" t="s">
        <v>223</v>
      </c>
      <c r="W55" s="59">
        <v>4</v>
      </c>
      <c r="X55" s="59">
        <v>4</v>
      </c>
      <c r="Y55" s="60">
        <v>0.21428571428571427</v>
      </c>
      <c r="Z55" s="60" t="s">
        <v>114</v>
      </c>
      <c r="AA55" s="60">
        <v>0.5</v>
      </c>
      <c r="AB55" s="60" t="s">
        <v>114</v>
      </c>
      <c r="AC55" s="59">
        <v>8</v>
      </c>
      <c r="AD55" s="104">
        <v>0.21428571428571427</v>
      </c>
    </row>
    <row r="56" spans="1:30" x14ac:dyDescent="0.25">
      <c r="A56" s="85" t="str">
        <f t="shared" si="5"/>
        <v>15</v>
      </c>
      <c r="B56" s="88" t="str">
        <f t="shared" si="6"/>
        <v>Wali Salahuddin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30</v>
      </c>
      <c r="P56" s="56">
        <f t="shared" si="8"/>
        <v>10</v>
      </c>
      <c r="Q56" s="56">
        <f t="shared" si="9"/>
        <v>7</v>
      </c>
      <c r="R56" s="93">
        <f t="shared" si="10"/>
        <v>10</v>
      </c>
      <c r="S56" s="87">
        <f t="shared" si="11"/>
        <v>0.33333333333333331</v>
      </c>
      <c r="U56" s="43" t="s">
        <v>155</v>
      </c>
      <c r="V56" s="88" t="s">
        <v>261</v>
      </c>
      <c r="W56" s="59">
        <v>10</v>
      </c>
      <c r="X56" s="59">
        <v>10</v>
      </c>
      <c r="Y56" s="60">
        <v>0.33333333333333331</v>
      </c>
      <c r="Z56" s="60" t="s">
        <v>114</v>
      </c>
      <c r="AA56" s="60">
        <v>1.25</v>
      </c>
      <c r="AB56" s="60" t="s">
        <v>114</v>
      </c>
      <c r="AC56" s="59">
        <v>8</v>
      </c>
      <c r="AD56" s="104">
        <v>0.33333333333333331</v>
      </c>
    </row>
    <row r="57" spans="1:30" x14ac:dyDescent="0.25">
      <c r="A57" s="85" t="str">
        <f t="shared" si="5"/>
        <v>35</v>
      </c>
      <c r="B57" s="88" t="str">
        <f t="shared" si="6"/>
        <v>Steve Rutch</v>
      </c>
      <c r="C57" s="12"/>
      <c r="D57" s="13"/>
      <c r="E57" s="13"/>
      <c r="F57" s="105"/>
      <c r="G57" s="12"/>
      <c r="H57" s="13"/>
      <c r="I57" s="13"/>
      <c r="J57" s="14"/>
      <c r="K57" s="12"/>
      <c r="L57" s="13"/>
      <c r="M57" s="13"/>
      <c r="N57" s="14"/>
      <c r="O57" s="92">
        <f t="shared" si="7"/>
        <v>0</v>
      </c>
      <c r="P57" s="56">
        <f t="shared" si="8"/>
        <v>0</v>
      </c>
      <c r="Q57" s="56">
        <f t="shared" si="9"/>
        <v>0</v>
      </c>
      <c r="R57" s="93">
        <f t="shared" si="10"/>
        <v>31</v>
      </c>
      <c r="S57" s="87">
        <f t="shared" si="11"/>
        <v>0</v>
      </c>
      <c r="U57" s="43" t="s">
        <v>176</v>
      </c>
      <c r="V57" s="88" t="s">
        <v>224</v>
      </c>
      <c r="W57" s="59">
        <v>31</v>
      </c>
      <c r="X57" s="59">
        <v>31</v>
      </c>
      <c r="Y57" s="60">
        <v>0</v>
      </c>
      <c r="Z57" s="60" t="s">
        <v>213</v>
      </c>
      <c r="AA57" s="60">
        <v>3.875</v>
      </c>
      <c r="AB57" s="60" t="s">
        <v>114</v>
      </c>
      <c r="AC57" s="59">
        <v>8</v>
      </c>
      <c r="AD57" s="104">
        <v>0</v>
      </c>
    </row>
    <row r="58" spans="1:30" x14ac:dyDescent="0.25">
      <c r="A58" s="85" t="str">
        <f t="shared" si="5"/>
        <v>7</v>
      </c>
      <c r="B58" s="88" t="str">
        <f t="shared" si="6"/>
        <v>Ohmny Romero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27</v>
      </c>
      <c r="P58" s="56">
        <f t="shared" si="8"/>
        <v>7</v>
      </c>
      <c r="Q58" s="56">
        <f t="shared" si="9"/>
        <v>6</v>
      </c>
      <c r="R58" s="93">
        <f t="shared" si="10"/>
        <v>5</v>
      </c>
      <c r="S58" s="87">
        <f t="shared" si="11"/>
        <v>0.25925925925925924</v>
      </c>
      <c r="U58" s="43" t="s">
        <v>146</v>
      </c>
      <c r="V58" s="88" t="s">
        <v>225</v>
      </c>
      <c r="W58" s="59">
        <v>5</v>
      </c>
      <c r="X58" s="59">
        <v>5</v>
      </c>
      <c r="Y58" s="60">
        <v>0.25925925925925924</v>
      </c>
      <c r="Z58" s="60" t="s">
        <v>114</v>
      </c>
      <c r="AA58" s="60">
        <v>0.625</v>
      </c>
      <c r="AB58" s="60" t="s">
        <v>114</v>
      </c>
      <c r="AC58" s="59">
        <v>8</v>
      </c>
      <c r="AD58" s="104">
        <v>0.25925925925925924</v>
      </c>
    </row>
    <row r="59" spans="1:30" x14ac:dyDescent="0.25">
      <c r="A59" s="85" t="str">
        <f t="shared" si="5"/>
        <v>14</v>
      </c>
      <c r="B59" s="88" t="str">
        <f t="shared" si="6"/>
        <v>Doug Winthrop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12</v>
      </c>
      <c r="P59" s="56">
        <f t="shared" si="8"/>
        <v>4</v>
      </c>
      <c r="Q59" s="56">
        <f t="shared" si="9"/>
        <v>3</v>
      </c>
      <c r="R59" s="93">
        <f t="shared" si="10"/>
        <v>0</v>
      </c>
      <c r="S59" s="87">
        <f t="shared" si="11"/>
        <v>0.33333333333333331</v>
      </c>
      <c r="U59" s="43" t="s">
        <v>138</v>
      </c>
      <c r="V59" s="88" t="s">
        <v>201</v>
      </c>
      <c r="W59" s="59">
        <v>0</v>
      </c>
      <c r="X59" s="59" t="s">
        <v>319</v>
      </c>
      <c r="Y59" s="60">
        <v>0.33333333333333331</v>
      </c>
      <c r="Z59" s="60" t="s">
        <v>213</v>
      </c>
      <c r="AA59" s="60">
        <v>0</v>
      </c>
      <c r="AB59" s="60" t="s">
        <v>114</v>
      </c>
      <c r="AC59" s="59">
        <v>5</v>
      </c>
      <c r="AD59" s="104">
        <v>0.2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Greg Parra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128</v>
      </c>
      <c r="P68" s="21">
        <f t="shared" si="12"/>
        <v>44</v>
      </c>
      <c r="Q68" s="146">
        <f t="shared" si="12"/>
        <v>32</v>
      </c>
      <c r="R68" s="145"/>
      <c r="S68" s="147">
        <f>SUM(Q68/O68)</f>
        <v>0.25</v>
      </c>
      <c r="V68" s="56" t="s">
        <v>23</v>
      </c>
      <c r="W68" s="59">
        <v>73</v>
      </c>
      <c r="X68" s="59">
        <v>73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Bill Kuzman</v>
      </c>
      <c r="C69" s="92"/>
      <c r="D69" s="56"/>
      <c r="E69" s="56"/>
      <c r="F69" s="93"/>
      <c r="G69" s="92"/>
      <c r="H69" s="56"/>
      <c r="I69" s="56"/>
      <c r="J69" s="93"/>
      <c r="K69" s="92"/>
      <c r="L69" s="56"/>
      <c r="M69" s="56"/>
      <c r="N69" s="93"/>
      <c r="O69" s="92">
        <f t="shared" si="12"/>
        <v>68</v>
      </c>
      <c r="P69" s="56">
        <f t="shared" si="12"/>
        <v>17</v>
      </c>
      <c r="Q69" s="56">
        <f t="shared" si="12"/>
        <v>16</v>
      </c>
      <c r="R69" s="93"/>
      <c r="S69" s="148">
        <f>SUM(Q69/O69)</f>
        <v>0.23529411764705882</v>
      </c>
      <c r="V69" s="68" t="s">
        <v>24</v>
      </c>
      <c r="W69" s="63"/>
      <c r="X69" s="63"/>
      <c r="Y69" s="69">
        <v>0.4375</v>
      </c>
      <c r="Z69" s="69"/>
      <c r="AA69" s="69">
        <v>3.875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N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>SUM(O51:O65)</f>
        <v>196</v>
      </c>
      <c r="P71" s="70">
        <f>SUM(P50:P65)</f>
        <v>61</v>
      </c>
      <c r="Q71" s="70">
        <f>SUM(Q50:Q65)</f>
        <v>48</v>
      </c>
      <c r="R71" s="70">
        <f>SUM(R50:R65)</f>
        <v>73</v>
      </c>
      <c r="S71" s="71">
        <f>AVERAGE(P71/O71)</f>
        <v>0.31122448979591838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196</v>
      </c>
      <c r="D72" s="29">
        <f>SUM(P47,D71)</f>
        <v>61</v>
      </c>
      <c r="E72" s="29">
        <f>SUM(Q47,E71)</f>
        <v>48</v>
      </c>
      <c r="F72" s="29">
        <f>SUM(R47,F71)</f>
        <v>73</v>
      </c>
      <c r="G72" s="29">
        <f t="shared" ref="G72:M72" si="14">SUM(C72,G71)</f>
        <v>196</v>
      </c>
      <c r="H72" s="29">
        <f t="shared" si="14"/>
        <v>61</v>
      </c>
      <c r="I72" s="29">
        <f t="shared" si="14"/>
        <v>48</v>
      </c>
      <c r="J72" s="29">
        <f t="shared" si="14"/>
        <v>73</v>
      </c>
      <c r="K72" s="29">
        <f t="shared" si="14"/>
        <v>196</v>
      </c>
      <c r="L72" s="29">
        <f t="shared" si="14"/>
        <v>61</v>
      </c>
      <c r="M72" s="29">
        <f t="shared" si="14"/>
        <v>48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0.58783783783783783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1.03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226</v>
      </c>
      <c r="X75" s="81">
        <v>0.75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202</v>
      </c>
      <c r="X76" s="151">
        <v>0.76470588235294112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1" priority="1" stopIfTrue="1" operator="equal">
      <formula>$Y$69</formula>
    </cfRule>
  </conditionalFormatting>
  <conditionalFormatting sqref="AA51:AB67">
    <cfRule type="cellIs" dxfId="10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7092-6D0A-4F13-9B23-A6AF5D2C9F9E}">
  <sheetPr codeName="Sheet35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39</v>
      </c>
      <c r="D1" s="157"/>
      <c r="E1" s="158"/>
      <c r="F1" s="4">
        <v>9</v>
      </c>
      <c r="G1" s="156" t="s">
        <v>40</v>
      </c>
      <c r="H1" s="157"/>
      <c r="I1" s="158"/>
      <c r="J1" s="4">
        <v>3</v>
      </c>
      <c r="K1" s="156" t="s">
        <v>37</v>
      </c>
      <c r="L1" s="157"/>
      <c r="M1" s="158"/>
      <c r="N1" s="4">
        <v>6</v>
      </c>
      <c r="O1" s="156" t="s">
        <v>125</v>
      </c>
      <c r="P1" s="157"/>
      <c r="Q1" s="158"/>
      <c r="R1" s="4">
        <v>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179</v>
      </c>
      <c r="B3" s="88" t="s">
        <v>110</v>
      </c>
      <c r="C3" s="12">
        <v>0</v>
      </c>
      <c r="D3" s="13">
        <v>0</v>
      </c>
      <c r="E3" s="13">
        <v>0</v>
      </c>
      <c r="F3" s="14">
        <v>0</v>
      </c>
      <c r="G3" s="12">
        <v>0</v>
      </c>
      <c r="H3" s="13">
        <v>0</v>
      </c>
      <c r="I3" s="13">
        <v>0</v>
      </c>
      <c r="J3" s="14">
        <v>0</v>
      </c>
      <c r="K3" s="115">
        <v>0</v>
      </c>
      <c r="L3" s="116">
        <v>0</v>
      </c>
      <c r="M3" s="116">
        <v>0</v>
      </c>
      <c r="N3" s="117">
        <v>0</v>
      </c>
      <c r="O3" s="115">
        <v>0</v>
      </c>
      <c r="P3" s="116">
        <v>0</v>
      </c>
      <c r="Q3" s="116">
        <v>0</v>
      </c>
      <c r="R3" s="117">
        <v>0</v>
      </c>
      <c r="S3" s="17"/>
    </row>
    <row r="4" spans="1:19" x14ac:dyDescent="0.25">
      <c r="A4" s="85" t="s">
        <v>181</v>
      </c>
      <c r="B4" s="88" t="s">
        <v>313</v>
      </c>
      <c r="C4" s="12">
        <v>4</v>
      </c>
      <c r="D4" s="13">
        <v>4</v>
      </c>
      <c r="E4" s="13">
        <v>0</v>
      </c>
      <c r="F4" s="14">
        <v>0</v>
      </c>
      <c r="G4" s="12">
        <v>2</v>
      </c>
      <c r="H4" s="13">
        <v>2</v>
      </c>
      <c r="I4" s="13">
        <v>0</v>
      </c>
      <c r="J4" s="14">
        <v>0</v>
      </c>
      <c r="K4" s="115">
        <v>4</v>
      </c>
      <c r="L4" s="116">
        <v>4</v>
      </c>
      <c r="M4" s="116">
        <v>0</v>
      </c>
      <c r="N4" s="117">
        <v>0</v>
      </c>
      <c r="O4" s="115">
        <v>4</v>
      </c>
      <c r="P4" s="116">
        <v>3</v>
      </c>
      <c r="Q4" s="116">
        <v>1</v>
      </c>
      <c r="R4" s="117">
        <v>0</v>
      </c>
      <c r="S4" s="17"/>
    </row>
    <row r="5" spans="1:19" x14ac:dyDescent="0.25">
      <c r="A5" s="85" t="s">
        <v>149</v>
      </c>
      <c r="B5" s="88" t="s">
        <v>53</v>
      </c>
      <c r="C5" s="12">
        <v>0</v>
      </c>
      <c r="D5" s="13">
        <v>0</v>
      </c>
      <c r="E5" s="13">
        <v>0</v>
      </c>
      <c r="F5" s="14">
        <v>1</v>
      </c>
      <c r="G5" s="12">
        <v>0</v>
      </c>
      <c r="H5" s="13">
        <v>0</v>
      </c>
      <c r="I5" s="13">
        <v>0</v>
      </c>
      <c r="J5" s="14">
        <v>3</v>
      </c>
      <c r="K5" s="115"/>
      <c r="L5" s="116"/>
      <c r="M5" s="116"/>
      <c r="N5" s="117"/>
      <c r="O5" s="115">
        <v>0</v>
      </c>
      <c r="P5" s="116">
        <v>0</v>
      </c>
      <c r="Q5" s="116">
        <v>0</v>
      </c>
      <c r="R5" s="117">
        <v>1</v>
      </c>
      <c r="S5" s="17"/>
    </row>
    <row r="6" spans="1:19" x14ac:dyDescent="0.25">
      <c r="A6" s="85" t="s">
        <v>144</v>
      </c>
      <c r="B6" s="88" t="s">
        <v>49</v>
      </c>
      <c r="C6" s="12">
        <v>4</v>
      </c>
      <c r="D6" s="13">
        <v>4</v>
      </c>
      <c r="E6" s="13">
        <v>0</v>
      </c>
      <c r="F6" s="14">
        <v>1</v>
      </c>
      <c r="G6" s="12">
        <v>3</v>
      </c>
      <c r="H6" s="13">
        <v>2</v>
      </c>
      <c r="I6" s="13">
        <v>0</v>
      </c>
      <c r="J6" s="14">
        <v>0</v>
      </c>
      <c r="K6" s="115">
        <v>4</v>
      </c>
      <c r="L6" s="116">
        <v>2</v>
      </c>
      <c r="M6" s="116">
        <v>1</v>
      </c>
      <c r="N6" s="117">
        <v>0</v>
      </c>
      <c r="O6" s="115">
        <v>4</v>
      </c>
      <c r="P6" s="116">
        <v>4</v>
      </c>
      <c r="Q6" s="116">
        <v>0</v>
      </c>
      <c r="R6" s="117">
        <v>0</v>
      </c>
      <c r="S6" s="17" t="s">
        <v>8</v>
      </c>
    </row>
    <row r="7" spans="1:19" x14ac:dyDescent="0.25">
      <c r="A7" s="85" t="s">
        <v>143</v>
      </c>
      <c r="B7" s="88" t="s">
        <v>100</v>
      </c>
      <c r="C7" s="12">
        <v>0</v>
      </c>
      <c r="D7" s="13">
        <v>0</v>
      </c>
      <c r="E7" s="13">
        <v>0</v>
      </c>
      <c r="F7" s="14">
        <v>1</v>
      </c>
      <c r="G7" s="12">
        <v>0</v>
      </c>
      <c r="H7" s="13">
        <v>0</v>
      </c>
      <c r="I7" s="13">
        <v>0</v>
      </c>
      <c r="J7" s="14">
        <v>2</v>
      </c>
      <c r="K7" s="115">
        <v>0</v>
      </c>
      <c r="L7" s="116">
        <v>0</v>
      </c>
      <c r="M7" s="116">
        <v>0</v>
      </c>
      <c r="N7" s="117">
        <v>1</v>
      </c>
      <c r="O7" s="115">
        <v>2</v>
      </c>
      <c r="P7" s="116">
        <v>1</v>
      </c>
      <c r="Q7" s="116">
        <v>0</v>
      </c>
      <c r="R7" s="117">
        <v>1</v>
      </c>
      <c r="S7" s="17"/>
    </row>
    <row r="8" spans="1:19" x14ac:dyDescent="0.25">
      <c r="A8" s="85" t="s">
        <v>158</v>
      </c>
      <c r="B8" s="88" t="s">
        <v>75</v>
      </c>
      <c r="C8" s="12">
        <v>4</v>
      </c>
      <c r="D8" s="13">
        <v>3</v>
      </c>
      <c r="E8" s="13">
        <v>0</v>
      </c>
      <c r="F8" s="14">
        <v>1</v>
      </c>
      <c r="G8" s="12">
        <v>3</v>
      </c>
      <c r="H8" s="13">
        <v>3</v>
      </c>
      <c r="I8" s="13">
        <v>0</v>
      </c>
      <c r="J8" s="14">
        <v>0</v>
      </c>
      <c r="K8" s="115">
        <v>4</v>
      </c>
      <c r="L8" s="116">
        <v>3</v>
      </c>
      <c r="M8" s="116">
        <v>0</v>
      </c>
      <c r="N8" s="117">
        <v>2</v>
      </c>
      <c r="O8" s="115"/>
      <c r="P8" s="116"/>
      <c r="Q8" s="116"/>
      <c r="R8" s="117"/>
      <c r="S8" s="17"/>
    </row>
    <row r="9" spans="1:19" x14ac:dyDescent="0.25">
      <c r="A9" s="85" t="s">
        <v>157</v>
      </c>
      <c r="B9" s="88" t="s">
        <v>44</v>
      </c>
      <c r="C9" s="12">
        <v>4</v>
      </c>
      <c r="D9" s="13">
        <v>2</v>
      </c>
      <c r="E9" s="13">
        <v>2</v>
      </c>
      <c r="F9" s="14">
        <v>1</v>
      </c>
      <c r="G9" s="12">
        <v>2</v>
      </c>
      <c r="H9" s="13">
        <v>2</v>
      </c>
      <c r="I9" s="13">
        <v>0</v>
      </c>
      <c r="J9" s="14">
        <v>0</v>
      </c>
      <c r="K9" s="115">
        <v>4</v>
      </c>
      <c r="L9" s="116">
        <v>0</v>
      </c>
      <c r="M9" s="116">
        <v>1</v>
      </c>
      <c r="N9" s="117">
        <v>0</v>
      </c>
      <c r="O9" s="115"/>
      <c r="P9" s="116"/>
      <c r="Q9" s="116"/>
      <c r="R9" s="117"/>
      <c r="S9" s="17"/>
    </row>
    <row r="10" spans="1:19" x14ac:dyDescent="0.25">
      <c r="A10" s="85" t="s">
        <v>151</v>
      </c>
      <c r="B10" s="88" t="s">
        <v>203</v>
      </c>
      <c r="C10" s="12">
        <v>0</v>
      </c>
      <c r="D10" s="13">
        <v>0</v>
      </c>
      <c r="E10" s="13">
        <v>0</v>
      </c>
      <c r="F10" s="14">
        <v>0</v>
      </c>
      <c r="G10" s="12">
        <v>0</v>
      </c>
      <c r="H10" s="13">
        <v>0</v>
      </c>
      <c r="I10" s="13">
        <v>0</v>
      </c>
      <c r="J10" s="14">
        <v>0</v>
      </c>
      <c r="K10" s="115">
        <v>0</v>
      </c>
      <c r="L10" s="116">
        <v>0</v>
      </c>
      <c r="M10" s="116">
        <v>0</v>
      </c>
      <c r="N10" s="117">
        <v>0</v>
      </c>
      <c r="O10" s="115">
        <v>0</v>
      </c>
      <c r="P10" s="116">
        <v>0</v>
      </c>
      <c r="Q10" s="116">
        <v>0</v>
      </c>
      <c r="R10" s="117">
        <v>0</v>
      </c>
      <c r="S10" s="17"/>
    </row>
    <row r="11" spans="1:19" x14ac:dyDescent="0.25">
      <c r="A11" s="85" t="s">
        <v>131</v>
      </c>
      <c r="B11" s="88" t="s">
        <v>84</v>
      </c>
      <c r="C11" s="12">
        <v>4</v>
      </c>
      <c r="D11" s="13">
        <v>2</v>
      </c>
      <c r="E11" s="13">
        <v>1</v>
      </c>
      <c r="F11" s="14">
        <v>0</v>
      </c>
      <c r="G11" s="12">
        <v>2</v>
      </c>
      <c r="H11" s="13">
        <v>2</v>
      </c>
      <c r="I11" s="13">
        <v>0</v>
      </c>
      <c r="J11" s="14">
        <v>0</v>
      </c>
      <c r="K11" s="12">
        <v>4</v>
      </c>
      <c r="L11" s="13">
        <v>3</v>
      </c>
      <c r="M11" s="13">
        <v>0</v>
      </c>
      <c r="N11" s="14">
        <v>0</v>
      </c>
      <c r="O11" s="12"/>
      <c r="P11" s="13"/>
      <c r="Q11" s="13"/>
      <c r="R11" s="14"/>
      <c r="S11" s="17"/>
    </row>
    <row r="12" spans="1:19" x14ac:dyDescent="0.25">
      <c r="A12" s="85" t="s">
        <v>182</v>
      </c>
      <c r="B12" s="88" t="s">
        <v>112</v>
      </c>
      <c r="C12" s="12">
        <v>0</v>
      </c>
      <c r="D12" s="13">
        <v>0</v>
      </c>
      <c r="E12" s="13">
        <v>0</v>
      </c>
      <c r="F12" s="14">
        <v>0</v>
      </c>
      <c r="G12" s="12">
        <v>1</v>
      </c>
      <c r="H12" s="13">
        <v>0</v>
      </c>
      <c r="I12" s="13">
        <v>0</v>
      </c>
      <c r="J12" s="14">
        <v>1</v>
      </c>
      <c r="K12" s="12">
        <v>0</v>
      </c>
      <c r="L12" s="13">
        <v>0</v>
      </c>
      <c r="M12" s="13">
        <v>0</v>
      </c>
      <c r="N12" s="14">
        <v>0</v>
      </c>
      <c r="O12" s="12">
        <v>1</v>
      </c>
      <c r="P12" s="13">
        <v>0</v>
      </c>
      <c r="Q12" s="13">
        <v>0</v>
      </c>
      <c r="R12" s="14">
        <v>2</v>
      </c>
      <c r="S12" s="17"/>
    </row>
    <row r="13" spans="1:19" x14ac:dyDescent="0.25">
      <c r="A13" s="85" t="s">
        <v>146</v>
      </c>
      <c r="B13" s="88" t="s">
        <v>103</v>
      </c>
      <c r="C13" s="12">
        <v>3</v>
      </c>
      <c r="D13" s="13">
        <v>2</v>
      </c>
      <c r="E13" s="13">
        <v>0</v>
      </c>
      <c r="F13" s="14">
        <v>2</v>
      </c>
      <c r="G13" s="12">
        <v>2</v>
      </c>
      <c r="H13" s="13">
        <v>2</v>
      </c>
      <c r="I13" s="13">
        <v>0</v>
      </c>
      <c r="J13" s="14">
        <v>3</v>
      </c>
      <c r="K13" s="12">
        <v>4</v>
      </c>
      <c r="L13" s="13">
        <v>3</v>
      </c>
      <c r="M13" s="13">
        <v>0</v>
      </c>
      <c r="N13" s="14">
        <v>3</v>
      </c>
      <c r="O13" s="12">
        <v>2</v>
      </c>
      <c r="P13" s="13">
        <v>1</v>
      </c>
      <c r="Q13" s="13">
        <v>1</v>
      </c>
      <c r="R13" s="14">
        <v>1</v>
      </c>
      <c r="S13" s="17"/>
    </row>
    <row r="14" spans="1:19" x14ac:dyDescent="0.25">
      <c r="A14" s="85" t="s">
        <v>134</v>
      </c>
      <c r="B14" s="88" t="s">
        <v>122</v>
      </c>
      <c r="C14" s="12">
        <v>0</v>
      </c>
      <c r="D14" s="13">
        <v>0</v>
      </c>
      <c r="E14" s="13">
        <v>0</v>
      </c>
      <c r="F14" s="14">
        <v>0</v>
      </c>
      <c r="G14" s="12">
        <v>1</v>
      </c>
      <c r="H14" s="13">
        <v>1</v>
      </c>
      <c r="I14" s="13">
        <v>0</v>
      </c>
      <c r="J14" s="14">
        <v>0</v>
      </c>
      <c r="K14" s="12">
        <v>0</v>
      </c>
      <c r="L14" s="13">
        <v>0</v>
      </c>
      <c r="M14" s="13">
        <v>0</v>
      </c>
      <c r="N14" s="14">
        <v>0</v>
      </c>
      <c r="O14" s="12">
        <v>4</v>
      </c>
      <c r="P14" s="13">
        <v>4</v>
      </c>
      <c r="Q14" s="13">
        <v>0</v>
      </c>
      <c r="R14" s="14">
        <v>0</v>
      </c>
      <c r="S14" s="17"/>
    </row>
    <row r="15" spans="1:19" x14ac:dyDescent="0.25">
      <c r="A15" s="85" t="s">
        <v>163</v>
      </c>
      <c r="B15" s="88" t="s">
        <v>55</v>
      </c>
      <c r="C15" s="12">
        <v>0</v>
      </c>
      <c r="D15" s="13">
        <v>0</v>
      </c>
      <c r="E15" s="13">
        <v>0</v>
      </c>
      <c r="F15" s="14">
        <v>1</v>
      </c>
      <c r="G15" s="12">
        <v>0</v>
      </c>
      <c r="H15" s="13">
        <v>0</v>
      </c>
      <c r="I15" s="13">
        <v>0</v>
      </c>
      <c r="J15" s="14">
        <v>1</v>
      </c>
      <c r="K15" s="12">
        <v>0</v>
      </c>
      <c r="L15" s="13">
        <v>0</v>
      </c>
      <c r="M15" s="13">
        <v>0</v>
      </c>
      <c r="N15" s="14">
        <v>4</v>
      </c>
      <c r="O15" s="12">
        <v>2</v>
      </c>
      <c r="P15" s="13">
        <v>2</v>
      </c>
      <c r="Q15" s="13">
        <v>0</v>
      </c>
      <c r="R15" s="14">
        <v>0</v>
      </c>
      <c r="S15" s="17"/>
    </row>
    <row r="16" spans="1:19" x14ac:dyDescent="0.25">
      <c r="A16" s="85" t="s">
        <v>178</v>
      </c>
      <c r="B16" s="88" t="s">
        <v>111</v>
      </c>
      <c r="C16" s="12"/>
      <c r="D16" s="13"/>
      <c r="E16" s="13"/>
      <c r="F16" s="14"/>
      <c r="G16" s="12">
        <v>1</v>
      </c>
      <c r="H16" s="13">
        <v>0</v>
      </c>
      <c r="I16" s="13">
        <v>0</v>
      </c>
      <c r="J16" s="14">
        <v>0</v>
      </c>
      <c r="K16" s="12"/>
      <c r="L16" s="13"/>
      <c r="M16" s="13"/>
      <c r="N16" s="14"/>
      <c r="O16" s="12">
        <v>4</v>
      </c>
      <c r="P16" s="13">
        <v>2</v>
      </c>
      <c r="Q16" s="13">
        <v>0</v>
      </c>
      <c r="R16" s="14">
        <v>0</v>
      </c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205</v>
      </c>
      <c r="C19" s="20">
        <v>23</v>
      </c>
      <c r="D19" s="21">
        <v>17</v>
      </c>
      <c r="E19" s="21">
        <v>3</v>
      </c>
      <c r="F19" s="22">
        <v>8</v>
      </c>
      <c r="G19" s="20">
        <v>17</v>
      </c>
      <c r="H19" s="21">
        <v>14</v>
      </c>
      <c r="I19" s="21">
        <v>0</v>
      </c>
      <c r="J19" s="22">
        <v>10</v>
      </c>
      <c r="K19" s="20">
        <v>24</v>
      </c>
      <c r="L19" s="21">
        <v>15</v>
      </c>
      <c r="M19" s="21">
        <v>2</v>
      </c>
      <c r="N19" s="22">
        <v>10</v>
      </c>
      <c r="O19" s="20">
        <v>23</v>
      </c>
      <c r="P19" s="21">
        <v>17</v>
      </c>
      <c r="Q19" s="21">
        <v>2</v>
      </c>
      <c r="R19" s="22">
        <v>5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23</v>
      </c>
      <c r="D22" s="29">
        <f t="shared" si="0"/>
        <v>17</v>
      </c>
      <c r="E22" s="29">
        <f t="shared" si="0"/>
        <v>3</v>
      </c>
      <c r="F22" s="29">
        <f t="shared" si="0"/>
        <v>8</v>
      </c>
      <c r="G22" s="29">
        <f t="shared" si="0"/>
        <v>17</v>
      </c>
      <c r="H22" s="29">
        <f t="shared" si="0"/>
        <v>14</v>
      </c>
      <c r="I22" s="29">
        <f t="shared" si="0"/>
        <v>0</v>
      </c>
      <c r="J22" s="29">
        <f t="shared" si="0"/>
        <v>10</v>
      </c>
      <c r="K22" s="29">
        <f t="shared" si="0"/>
        <v>24</v>
      </c>
      <c r="L22" s="29">
        <f t="shared" si="0"/>
        <v>15</v>
      </c>
      <c r="M22" s="29">
        <f t="shared" si="0"/>
        <v>2</v>
      </c>
      <c r="N22" s="29">
        <f t="shared" si="0"/>
        <v>10</v>
      </c>
      <c r="O22" s="29">
        <f t="shared" si="0"/>
        <v>23</v>
      </c>
      <c r="P22" s="29">
        <f t="shared" si="0"/>
        <v>17</v>
      </c>
      <c r="Q22" s="29">
        <f t="shared" si="0"/>
        <v>2</v>
      </c>
      <c r="R22" s="28">
        <f t="shared" si="0"/>
        <v>5</v>
      </c>
      <c r="S22" s="24"/>
    </row>
    <row r="23" spans="1:24" ht="13.8" thickBot="1" x14ac:dyDescent="0.3">
      <c r="A23" s="18"/>
      <c r="B23" s="28" t="s">
        <v>11</v>
      </c>
      <c r="C23" s="30">
        <f>C22</f>
        <v>23</v>
      </c>
      <c r="D23" s="30">
        <f>D22</f>
        <v>17</v>
      </c>
      <c r="E23" s="30">
        <f>E22</f>
        <v>3</v>
      </c>
      <c r="F23" s="30">
        <f>F22</f>
        <v>8</v>
      </c>
      <c r="G23" s="30">
        <f t="shared" ref="G23:R23" si="1">SUM(C23,G22)</f>
        <v>40</v>
      </c>
      <c r="H23" s="30">
        <f t="shared" si="1"/>
        <v>31</v>
      </c>
      <c r="I23" s="30">
        <f t="shared" si="1"/>
        <v>3</v>
      </c>
      <c r="J23" s="30">
        <f t="shared" si="1"/>
        <v>18</v>
      </c>
      <c r="K23" s="30">
        <f t="shared" si="1"/>
        <v>64</v>
      </c>
      <c r="L23" s="30">
        <f t="shared" si="1"/>
        <v>46</v>
      </c>
      <c r="M23" s="30">
        <f t="shared" si="1"/>
        <v>5</v>
      </c>
      <c r="N23" s="30">
        <f t="shared" si="1"/>
        <v>28</v>
      </c>
      <c r="O23" s="31">
        <f t="shared" si="1"/>
        <v>87</v>
      </c>
      <c r="P23" s="30">
        <f t="shared" si="1"/>
        <v>63</v>
      </c>
      <c r="Q23" s="30">
        <f t="shared" si="1"/>
        <v>7</v>
      </c>
      <c r="R23" s="32">
        <f t="shared" si="1"/>
        <v>33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73</v>
      </c>
      <c r="D25" s="157"/>
      <c r="E25" s="158"/>
      <c r="F25" s="4">
        <v>14</v>
      </c>
      <c r="G25" s="159" t="s">
        <v>129</v>
      </c>
      <c r="H25" s="157"/>
      <c r="I25" s="158"/>
      <c r="J25" s="4">
        <v>14</v>
      </c>
      <c r="K25" s="159" t="s">
        <v>72</v>
      </c>
      <c r="L25" s="157"/>
      <c r="M25" s="158"/>
      <c r="N25" s="4">
        <v>15</v>
      </c>
      <c r="O25" s="159" t="s">
        <v>73</v>
      </c>
      <c r="P25" s="157"/>
      <c r="Q25" s="158"/>
      <c r="R25" s="5">
        <v>16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24</v>
      </c>
      <c r="B27" s="88" t="str">
        <f t="shared" si="2"/>
        <v>Frank Porter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78</v>
      </c>
      <c r="B28" s="88" t="str">
        <f t="shared" si="2"/>
        <v>Demeil Wright</v>
      </c>
      <c r="C28" s="12">
        <v>6</v>
      </c>
      <c r="D28" s="13">
        <v>3</v>
      </c>
      <c r="E28" s="13">
        <v>2</v>
      </c>
      <c r="F28" s="14">
        <v>0</v>
      </c>
      <c r="G28" s="12">
        <v>4</v>
      </c>
      <c r="H28" s="13">
        <v>1</v>
      </c>
      <c r="I28" s="13">
        <v>2</v>
      </c>
      <c r="J28" s="14">
        <v>0</v>
      </c>
      <c r="K28" s="12">
        <v>5</v>
      </c>
      <c r="L28" s="13">
        <v>1</v>
      </c>
      <c r="M28" s="13">
        <v>1</v>
      </c>
      <c r="N28" s="14">
        <v>3</v>
      </c>
      <c r="O28" s="15">
        <v>6</v>
      </c>
      <c r="P28" s="13">
        <v>5</v>
      </c>
      <c r="Q28" s="13">
        <v>1</v>
      </c>
      <c r="R28" s="16">
        <v>0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21</v>
      </c>
      <c r="B29" s="88" t="str">
        <f t="shared" si="2"/>
        <v>Clint Woodard</v>
      </c>
      <c r="C29" s="12">
        <v>0</v>
      </c>
      <c r="D29" s="13">
        <v>0</v>
      </c>
      <c r="E29" s="13">
        <v>0</v>
      </c>
      <c r="F29" s="14">
        <v>5</v>
      </c>
      <c r="G29" s="12">
        <v>0</v>
      </c>
      <c r="H29" s="13">
        <v>0</v>
      </c>
      <c r="I29" s="13">
        <v>0</v>
      </c>
      <c r="J29" s="14">
        <v>4</v>
      </c>
      <c r="K29" s="12">
        <v>0</v>
      </c>
      <c r="L29" s="13">
        <v>0</v>
      </c>
      <c r="M29" s="13">
        <v>0</v>
      </c>
      <c r="N29" s="14">
        <v>4</v>
      </c>
      <c r="O29" s="15">
        <v>0</v>
      </c>
      <c r="P29" s="13">
        <v>0</v>
      </c>
      <c r="Q29" s="13">
        <v>0</v>
      </c>
      <c r="R29" s="16">
        <v>0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33</v>
      </c>
      <c r="B30" s="88" t="str">
        <f t="shared" si="2"/>
        <v>Mike McGlashon</v>
      </c>
      <c r="C30" s="12">
        <v>6</v>
      </c>
      <c r="D30" s="13">
        <v>3</v>
      </c>
      <c r="E30" s="13">
        <v>0</v>
      </c>
      <c r="F30" s="14">
        <v>1</v>
      </c>
      <c r="G30" s="12">
        <v>4</v>
      </c>
      <c r="H30" s="13">
        <v>1</v>
      </c>
      <c r="I30" s="13">
        <v>1</v>
      </c>
      <c r="J30" s="14">
        <v>1</v>
      </c>
      <c r="K30" s="12">
        <v>5</v>
      </c>
      <c r="L30" s="13">
        <v>2</v>
      </c>
      <c r="M30" s="13">
        <v>1</v>
      </c>
      <c r="N30" s="14">
        <v>0</v>
      </c>
      <c r="O30" s="15">
        <v>6</v>
      </c>
      <c r="P30" s="13">
        <v>4</v>
      </c>
      <c r="Q30" s="13">
        <v>0</v>
      </c>
      <c r="R30" s="16">
        <v>1</v>
      </c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10</v>
      </c>
      <c r="B31" s="88" t="str">
        <f t="shared" si="2"/>
        <v>Jason Dobbs</v>
      </c>
      <c r="C31" s="12">
        <v>0</v>
      </c>
      <c r="D31" s="13">
        <v>0</v>
      </c>
      <c r="E31" s="13">
        <v>0</v>
      </c>
      <c r="F31" s="14">
        <v>0</v>
      </c>
      <c r="G31" s="12"/>
      <c r="H31" s="13"/>
      <c r="I31" s="13"/>
      <c r="J31" s="14"/>
      <c r="K31" s="12">
        <v>3</v>
      </c>
      <c r="L31" s="13">
        <v>1</v>
      </c>
      <c r="M31" s="13">
        <v>0</v>
      </c>
      <c r="N31" s="14">
        <v>1</v>
      </c>
      <c r="O31" s="15">
        <v>0</v>
      </c>
      <c r="P31" s="13">
        <v>0</v>
      </c>
      <c r="Q31" s="13">
        <v>0</v>
      </c>
      <c r="R31" s="16">
        <v>2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11</v>
      </c>
      <c r="B32" s="88" t="str">
        <f t="shared" si="2"/>
        <v>James Michaels</v>
      </c>
      <c r="C32" s="12">
        <v>6</v>
      </c>
      <c r="D32" s="13">
        <v>1</v>
      </c>
      <c r="E32" s="13">
        <v>1</v>
      </c>
      <c r="F32" s="14">
        <v>3</v>
      </c>
      <c r="G32" s="12">
        <v>1</v>
      </c>
      <c r="H32" s="13">
        <v>0</v>
      </c>
      <c r="I32" s="13">
        <v>0</v>
      </c>
      <c r="J32" s="14">
        <v>0</v>
      </c>
      <c r="K32" s="12">
        <v>5</v>
      </c>
      <c r="L32" s="13">
        <v>3</v>
      </c>
      <c r="M32" s="13">
        <v>0</v>
      </c>
      <c r="N32" s="14">
        <v>1</v>
      </c>
      <c r="O32" s="15">
        <v>1</v>
      </c>
      <c r="P32" s="13">
        <v>0</v>
      </c>
      <c r="Q32" s="13">
        <v>1</v>
      </c>
      <c r="R32" s="16">
        <v>0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2</v>
      </c>
      <c r="B33" s="88" t="str">
        <f t="shared" si="2"/>
        <v>Adam Rodenbeck</v>
      </c>
      <c r="C33" s="12">
        <v>4</v>
      </c>
      <c r="D33" s="13">
        <v>0</v>
      </c>
      <c r="E33" s="13">
        <v>3</v>
      </c>
      <c r="F33" s="14">
        <v>2</v>
      </c>
      <c r="G33" s="12">
        <v>2</v>
      </c>
      <c r="H33" s="13">
        <v>2</v>
      </c>
      <c r="I33" s="13">
        <v>0</v>
      </c>
      <c r="J33" s="14">
        <v>0</v>
      </c>
      <c r="K33" s="12"/>
      <c r="L33" s="13"/>
      <c r="M33" s="13"/>
      <c r="N33" s="14"/>
      <c r="O33" s="15">
        <v>1</v>
      </c>
      <c r="P33" s="13">
        <v>0</v>
      </c>
      <c r="Q33" s="13">
        <v>0</v>
      </c>
      <c r="R33" s="16">
        <v>0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99</v>
      </c>
      <c r="B34" s="88" t="str">
        <f t="shared" si="2"/>
        <v>Imran Ahmed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>
        <v>3</v>
      </c>
      <c r="P34" s="13">
        <v>0</v>
      </c>
      <c r="Q34" s="13">
        <v>0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37</v>
      </c>
      <c r="B35" s="88" t="str">
        <f t="shared" si="2"/>
        <v>Kyle Lewis</v>
      </c>
      <c r="C35" s="12">
        <v>5</v>
      </c>
      <c r="D35" s="13">
        <v>2</v>
      </c>
      <c r="E35" s="13">
        <v>1</v>
      </c>
      <c r="F35" s="14">
        <v>0</v>
      </c>
      <c r="G35" s="12">
        <v>4</v>
      </c>
      <c r="H35" s="13">
        <v>1</v>
      </c>
      <c r="I35" s="13">
        <v>1</v>
      </c>
      <c r="J35" s="14">
        <v>2</v>
      </c>
      <c r="K35" s="12">
        <v>1</v>
      </c>
      <c r="L35" s="13">
        <v>0</v>
      </c>
      <c r="M35" s="13">
        <v>0</v>
      </c>
      <c r="N35" s="14">
        <v>0</v>
      </c>
      <c r="O35" s="15">
        <v>3</v>
      </c>
      <c r="P35" s="13">
        <v>3</v>
      </c>
      <c r="Q35" s="13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88</v>
      </c>
      <c r="B36" s="88" t="str">
        <f t="shared" si="2"/>
        <v>Michael Lewis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>
        <v>4</v>
      </c>
      <c r="P36" s="13">
        <v>0</v>
      </c>
      <c r="Q36" s="13">
        <v>1</v>
      </c>
      <c r="R36" s="16">
        <v>3</v>
      </c>
      <c r="S36" s="17"/>
      <c r="U36" s="43"/>
      <c r="V36" s="39"/>
      <c r="W36" s="44"/>
      <c r="X36" s="39"/>
    </row>
    <row r="37" spans="1:24" ht="12.75" customHeight="1" x14ac:dyDescent="0.25">
      <c r="A37" s="85" t="str">
        <f t="shared" si="2"/>
        <v>7</v>
      </c>
      <c r="B37" s="88" t="str">
        <f t="shared" si="2"/>
        <v>Dave Benney</v>
      </c>
      <c r="C37" s="12">
        <v>5</v>
      </c>
      <c r="D37" s="13">
        <v>5</v>
      </c>
      <c r="E37" s="13">
        <v>0</v>
      </c>
      <c r="F37" s="14">
        <v>3</v>
      </c>
      <c r="G37" s="12">
        <v>4</v>
      </c>
      <c r="H37" s="13">
        <v>1</v>
      </c>
      <c r="I37" s="13">
        <v>2</v>
      </c>
      <c r="J37" s="14">
        <v>5</v>
      </c>
      <c r="K37" s="12">
        <v>3</v>
      </c>
      <c r="L37" s="13">
        <v>0</v>
      </c>
      <c r="M37" s="13">
        <v>1</v>
      </c>
      <c r="N37" s="14">
        <v>5</v>
      </c>
      <c r="O37" s="15">
        <v>4</v>
      </c>
      <c r="P37" s="13">
        <v>2</v>
      </c>
      <c r="Q37" s="13">
        <v>0</v>
      </c>
      <c r="R37" s="16">
        <v>5</v>
      </c>
      <c r="S37" s="17"/>
      <c r="U37" s="43"/>
      <c r="V37" s="39"/>
      <c r="W37" s="44"/>
      <c r="X37" s="39"/>
    </row>
    <row r="38" spans="1:24" x14ac:dyDescent="0.25">
      <c r="A38" s="85" t="str">
        <f t="shared" si="2"/>
        <v>17</v>
      </c>
      <c r="B38" s="88" t="str">
        <f t="shared" si="2"/>
        <v>Brian Christian</v>
      </c>
      <c r="C38" s="12">
        <v>1</v>
      </c>
      <c r="D38" s="13">
        <v>1</v>
      </c>
      <c r="E38" s="13">
        <v>0</v>
      </c>
      <c r="F38" s="14">
        <v>0</v>
      </c>
      <c r="G38" s="12">
        <v>3</v>
      </c>
      <c r="H38" s="13">
        <v>0</v>
      </c>
      <c r="I38" s="13">
        <v>0</v>
      </c>
      <c r="J38" s="14">
        <v>0</v>
      </c>
      <c r="K38" s="12">
        <v>2</v>
      </c>
      <c r="L38" s="13">
        <v>1</v>
      </c>
      <c r="M38" s="13">
        <v>0</v>
      </c>
      <c r="N38" s="14">
        <v>0</v>
      </c>
      <c r="O38" s="15">
        <v>2</v>
      </c>
      <c r="P38" s="13">
        <v>0</v>
      </c>
      <c r="Q38" s="13">
        <v>0</v>
      </c>
      <c r="R38" s="16">
        <v>0</v>
      </c>
      <c r="S38" s="17"/>
      <c r="U38" s="43"/>
      <c r="V38" s="39"/>
      <c r="W38" s="39"/>
      <c r="X38" s="39"/>
    </row>
    <row r="39" spans="1:24" x14ac:dyDescent="0.25">
      <c r="A39" s="85" t="str">
        <f t="shared" si="2"/>
        <v>25</v>
      </c>
      <c r="B39" s="88" t="str">
        <f t="shared" si="2"/>
        <v>Jerry Windell</v>
      </c>
      <c r="C39" s="12"/>
      <c r="D39" s="13"/>
      <c r="E39" s="13"/>
      <c r="F39" s="14"/>
      <c r="G39" s="12">
        <v>2</v>
      </c>
      <c r="H39" s="13">
        <v>0</v>
      </c>
      <c r="I39" s="13">
        <v>0</v>
      </c>
      <c r="J39" s="14">
        <v>0</v>
      </c>
      <c r="K39" s="12"/>
      <c r="L39" s="13"/>
      <c r="M39" s="13"/>
      <c r="N39" s="14"/>
      <c r="O39" s="15">
        <v>1</v>
      </c>
      <c r="P39" s="13">
        <v>1</v>
      </c>
      <c r="Q39" s="13">
        <v>0</v>
      </c>
      <c r="R39" s="16">
        <v>1</v>
      </c>
      <c r="S39" s="17"/>
      <c r="U39" s="43"/>
      <c r="V39" s="39"/>
      <c r="W39" s="39"/>
      <c r="X39" s="39"/>
    </row>
    <row r="40" spans="1:24" x14ac:dyDescent="0.25">
      <c r="A40" s="85" t="str">
        <f t="shared" si="2"/>
        <v>55</v>
      </c>
      <c r="B40" s="88" t="str">
        <f t="shared" si="2"/>
        <v>Steve Michaels</v>
      </c>
      <c r="C40" s="12"/>
      <c r="D40" s="13"/>
      <c r="E40" s="13"/>
      <c r="F40" s="14"/>
      <c r="G40" s="12"/>
      <c r="H40" s="13"/>
      <c r="I40" s="13"/>
      <c r="J40" s="14"/>
      <c r="K40" s="12">
        <v>5</v>
      </c>
      <c r="L40" s="13">
        <v>3</v>
      </c>
      <c r="M40" s="13">
        <v>1</v>
      </c>
      <c r="N40" s="14">
        <v>0</v>
      </c>
      <c r="O40" s="15">
        <v>2</v>
      </c>
      <c r="P40" s="13">
        <v>0</v>
      </c>
      <c r="Q40" s="13">
        <v>1</v>
      </c>
      <c r="R40" s="16">
        <v>0</v>
      </c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Jared Woodard</v>
      </c>
      <c r="C43" s="20">
        <v>33</v>
      </c>
      <c r="D43" s="21">
        <v>15</v>
      </c>
      <c r="E43" s="21">
        <v>7</v>
      </c>
      <c r="F43" s="22">
        <v>14</v>
      </c>
      <c r="G43" s="20">
        <v>24</v>
      </c>
      <c r="H43" s="21">
        <v>6</v>
      </c>
      <c r="I43" s="21">
        <v>6</v>
      </c>
      <c r="J43" s="22">
        <v>12</v>
      </c>
      <c r="K43" s="20">
        <v>29</v>
      </c>
      <c r="L43" s="21">
        <v>11</v>
      </c>
      <c r="M43" s="21">
        <v>4</v>
      </c>
      <c r="N43" s="22">
        <v>14</v>
      </c>
      <c r="O43" s="20">
        <v>33</v>
      </c>
      <c r="P43" s="21">
        <v>15</v>
      </c>
      <c r="Q43" s="21">
        <v>4</v>
      </c>
      <c r="R43" s="23">
        <v>14</v>
      </c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33</v>
      </c>
      <c r="D46" s="29">
        <f t="shared" si="3"/>
        <v>15</v>
      </c>
      <c r="E46" s="29">
        <f t="shared" si="3"/>
        <v>7</v>
      </c>
      <c r="F46" s="29">
        <f t="shared" si="3"/>
        <v>14</v>
      </c>
      <c r="G46" s="29">
        <f t="shared" si="3"/>
        <v>24</v>
      </c>
      <c r="H46" s="29">
        <f t="shared" si="3"/>
        <v>6</v>
      </c>
      <c r="I46" s="29">
        <f t="shared" si="3"/>
        <v>6</v>
      </c>
      <c r="J46" s="29">
        <f t="shared" si="3"/>
        <v>12</v>
      </c>
      <c r="K46" s="29">
        <f t="shared" si="3"/>
        <v>29</v>
      </c>
      <c r="L46" s="29">
        <f t="shared" si="3"/>
        <v>11</v>
      </c>
      <c r="M46" s="29">
        <f t="shared" si="3"/>
        <v>4</v>
      </c>
      <c r="N46" s="29">
        <f t="shared" si="3"/>
        <v>14</v>
      </c>
      <c r="O46" s="29">
        <f t="shared" si="3"/>
        <v>33</v>
      </c>
      <c r="P46" s="29">
        <f t="shared" si="3"/>
        <v>15</v>
      </c>
      <c r="Q46" s="29">
        <f t="shared" si="3"/>
        <v>4</v>
      </c>
      <c r="R46" s="28">
        <f t="shared" si="3"/>
        <v>14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120</v>
      </c>
      <c r="D47" s="30">
        <f>SUM(P23,D46)</f>
        <v>78</v>
      </c>
      <c r="E47" s="30">
        <f>SUM(Q23,E46)</f>
        <v>14</v>
      </c>
      <c r="F47" s="30">
        <f>SUM(R23,F46)</f>
        <v>47</v>
      </c>
      <c r="G47" s="30">
        <f t="shared" ref="G47:R47" si="4">SUM(C47,G46)</f>
        <v>144</v>
      </c>
      <c r="H47" s="30">
        <f t="shared" si="4"/>
        <v>84</v>
      </c>
      <c r="I47" s="30">
        <f t="shared" si="4"/>
        <v>20</v>
      </c>
      <c r="J47" s="30">
        <f t="shared" si="4"/>
        <v>59</v>
      </c>
      <c r="K47" s="30">
        <f t="shared" si="4"/>
        <v>173</v>
      </c>
      <c r="L47" s="30">
        <f t="shared" si="4"/>
        <v>95</v>
      </c>
      <c r="M47" s="30">
        <f t="shared" si="4"/>
        <v>24</v>
      </c>
      <c r="N47" s="30">
        <f t="shared" si="4"/>
        <v>73</v>
      </c>
      <c r="O47" s="31">
        <f t="shared" si="4"/>
        <v>206</v>
      </c>
      <c r="P47" s="30">
        <f t="shared" si="4"/>
        <v>110</v>
      </c>
      <c r="Q47" s="30">
        <f t="shared" si="4"/>
        <v>28</v>
      </c>
      <c r="R47" s="32">
        <f t="shared" si="4"/>
        <v>87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78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24</v>
      </c>
      <c r="B51" s="88" t="str">
        <f t="shared" ref="B51:B66" si="6">B27</f>
        <v>Frank Porter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0</v>
      </c>
      <c r="P51" s="90">
        <f t="shared" ref="P51:P66" si="8">SUM(D3,H3,L3,P3,D27,H27,L27,P27,D51,H51,L51)</f>
        <v>0</v>
      </c>
      <c r="Q51" s="90">
        <f t="shared" ref="Q51:Q66" si="9">SUM(E3,I3,M3,Q3,E27,I27,M27,Q27,E51,I51,M51)</f>
        <v>0</v>
      </c>
      <c r="R51" s="91">
        <f t="shared" ref="R51:R66" si="10">SUM(F3,J3,N3,R3,F27,J27,N27,R27,F51,J51,N51)</f>
        <v>0</v>
      </c>
      <c r="S51" s="86">
        <f>IF(O51=0,0,AVERAGE(P51/O51))</f>
        <v>0</v>
      </c>
      <c r="U51" s="43" t="s">
        <v>179</v>
      </c>
      <c r="V51" s="88" t="s">
        <v>110</v>
      </c>
      <c r="W51" s="59">
        <v>0</v>
      </c>
      <c r="X51" s="59" t="s">
        <v>319</v>
      </c>
      <c r="Y51" s="60">
        <v>0</v>
      </c>
      <c r="Z51" s="60" t="s">
        <v>213</v>
      </c>
      <c r="AA51" s="60">
        <v>0</v>
      </c>
      <c r="AB51" s="60" t="s">
        <v>114</v>
      </c>
      <c r="AC51" s="59">
        <v>4</v>
      </c>
      <c r="AD51" s="104">
        <v>0</v>
      </c>
    </row>
    <row r="52" spans="1:30" x14ac:dyDescent="0.25">
      <c r="A52" s="85" t="str">
        <f t="shared" si="5"/>
        <v>78</v>
      </c>
      <c r="B52" s="88" t="str">
        <f t="shared" si="6"/>
        <v>Demeil Wright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35</v>
      </c>
      <c r="P52" s="56">
        <f t="shared" si="8"/>
        <v>23</v>
      </c>
      <c r="Q52" s="56">
        <f t="shared" si="9"/>
        <v>7</v>
      </c>
      <c r="R52" s="93">
        <f t="shared" si="10"/>
        <v>3</v>
      </c>
      <c r="S52" s="87">
        <f t="shared" ref="S52:S66" si="11">IF(O52=0,0,AVERAGE(P52/O52))</f>
        <v>0.65714285714285714</v>
      </c>
      <c r="U52" s="43" t="s">
        <v>181</v>
      </c>
      <c r="V52" s="88" t="s">
        <v>313</v>
      </c>
      <c r="W52" s="59">
        <v>3</v>
      </c>
      <c r="X52" s="59">
        <v>3</v>
      </c>
      <c r="Y52" s="60">
        <v>0.65714285714285714</v>
      </c>
      <c r="Z52" s="60" t="s">
        <v>114</v>
      </c>
      <c r="AA52" s="60">
        <v>0.375</v>
      </c>
      <c r="AB52" s="60" t="s">
        <v>114</v>
      </c>
      <c r="AC52" s="59">
        <v>8</v>
      </c>
      <c r="AD52" s="104">
        <v>0.65714285714285714</v>
      </c>
    </row>
    <row r="53" spans="1:30" x14ac:dyDescent="0.25">
      <c r="A53" s="85" t="str">
        <f t="shared" si="5"/>
        <v>21</v>
      </c>
      <c r="B53" s="88" t="str">
        <f t="shared" si="6"/>
        <v>Clint Woodard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0</v>
      </c>
      <c r="P53" s="56">
        <f t="shared" si="8"/>
        <v>0</v>
      </c>
      <c r="Q53" s="56">
        <f t="shared" si="9"/>
        <v>0</v>
      </c>
      <c r="R53" s="93">
        <f t="shared" si="10"/>
        <v>18</v>
      </c>
      <c r="S53" s="87">
        <f t="shared" si="11"/>
        <v>0</v>
      </c>
      <c r="U53" s="43" t="s">
        <v>149</v>
      </c>
      <c r="V53" s="88" t="s">
        <v>53</v>
      </c>
      <c r="W53" s="59">
        <v>18</v>
      </c>
      <c r="X53" s="59">
        <v>18</v>
      </c>
      <c r="Y53" s="60">
        <v>0</v>
      </c>
      <c r="Z53" s="60" t="s">
        <v>213</v>
      </c>
      <c r="AA53" s="60">
        <v>2.5714285714285716</v>
      </c>
      <c r="AB53" s="60" t="s">
        <v>114</v>
      </c>
      <c r="AC53" s="59">
        <v>7</v>
      </c>
      <c r="AD53" s="104">
        <v>0</v>
      </c>
    </row>
    <row r="54" spans="1:30" x14ac:dyDescent="0.25">
      <c r="A54" s="85" t="str">
        <f t="shared" si="5"/>
        <v>33</v>
      </c>
      <c r="B54" s="88" t="str">
        <f t="shared" si="6"/>
        <v>Mike McGlashon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36</v>
      </c>
      <c r="P54" s="56">
        <f t="shared" si="8"/>
        <v>22</v>
      </c>
      <c r="Q54" s="56">
        <f t="shared" si="9"/>
        <v>3</v>
      </c>
      <c r="R54" s="93">
        <f t="shared" si="10"/>
        <v>4</v>
      </c>
      <c r="S54" s="87">
        <f t="shared" si="11"/>
        <v>0.61111111111111116</v>
      </c>
      <c r="U54" s="43" t="s">
        <v>144</v>
      </c>
      <c r="V54" s="88" t="s">
        <v>49</v>
      </c>
      <c r="W54" s="59">
        <v>4</v>
      </c>
      <c r="X54" s="59">
        <v>4</v>
      </c>
      <c r="Y54" s="60">
        <v>0.61111111111111116</v>
      </c>
      <c r="Z54" s="60" t="s">
        <v>114</v>
      </c>
      <c r="AA54" s="60">
        <v>0.5</v>
      </c>
      <c r="AB54" s="60" t="s">
        <v>114</v>
      </c>
      <c r="AC54" s="59">
        <v>8</v>
      </c>
      <c r="AD54" s="104">
        <v>0.61111111111111116</v>
      </c>
    </row>
    <row r="55" spans="1:30" x14ac:dyDescent="0.25">
      <c r="A55" s="85" t="str">
        <f t="shared" si="5"/>
        <v>10</v>
      </c>
      <c r="B55" s="88" t="str">
        <f t="shared" si="6"/>
        <v>Jason Dobbs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5</v>
      </c>
      <c r="P55" s="56">
        <f t="shared" si="8"/>
        <v>2</v>
      </c>
      <c r="Q55" s="56">
        <f t="shared" si="9"/>
        <v>0</v>
      </c>
      <c r="R55" s="93">
        <f t="shared" si="10"/>
        <v>8</v>
      </c>
      <c r="S55" s="87">
        <f t="shared" si="11"/>
        <v>0.4</v>
      </c>
      <c r="U55" s="43" t="s">
        <v>143</v>
      </c>
      <c r="V55" s="88" t="s">
        <v>100</v>
      </c>
      <c r="W55" s="59">
        <v>8</v>
      </c>
      <c r="X55" s="59">
        <v>8</v>
      </c>
      <c r="Y55" s="60">
        <v>0.4</v>
      </c>
      <c r="Z55" s="60" t="s">
        <v>213</v>
      </c>
      <c r="AA55" s="60">
        <v>1.1428571428571428</v>
      </c>
      <c r="AB55" s="60" t="s">
        <v>114</v>
      </c>
      <c r="AC55" s="59">
        <v>7</v>
      </c>
      <c r="AD55" s="104">
        <v>0.1</v>
      </c>
    </row>
    <row r="56" spans="1:30" x14ac:dyDescent="0.25">
      <c r="A56" s="85" t="str">
        <f t="shared" si="5"/>
        <v>11</v>
      </c>
      <c r="B56" s="88" t="str">
        <f t="shared" si="6"/>
        <v>James Michaels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24</v>
      </c>
      <c r="P56" s="56">
        <f t="shared" si="8"/>
        <v>13</v>
      </c>
      <c r="Q56" s="56">
        <f t="shared" si="9"/>
        <v>2</v>
      </c>
      <c r="R56" s="93">
        <f t="shared" si="10"/>
        <v>7</v>
      </c>
      <c r="S56" s="87">
        <f t="shared" si="11"/>
        <v>0.54166666666666663</v>
      </c>
      <c r="U56" s="43" t="s">
        <v>158</v>
      </c>
      <c r="V56" s="88" t="s">
        <v>75</v>
      </c>
      <c r="W56" s="59">
        <v>7</v>
      </c>
      <c r="X56" s="59">
        <v>7</v>
      </c>
      <c r="Y56" s="60">
        <v>0.54166666666666663</v>
      </c>
      <c r="Z56" s="60" t="s">
        <v>114</v>
      </c>
      <c r="AA56" s="60">
        <v>1</v>
      </c>
      <c r="AB56" s="60" t="s">
        <v>114</v>
      </c>
      <c r="AC56" s="59">
        <v>7</v>
      </c>
      <c r="AD56" s="104">
        <v>0.54166666666666663</v>
      </c>
    </row>
    <row r="57" spans="1:30" x14ac:dyDescent="0.25">
      <c r="A57" s="85" t="str">
        <f t="shared" si="5"/>
        <v>2</v>
      </c>
      <c r="B57" s="88" t="str">
        <f t="shared" si="6"/>
        <v>Adam Rodenbeck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17</v>
      </c>
      <c r="P57" s="56">
        <f t="shared" si="8"/>
        <v>6</v>
      </c>
      <c r="Q57" s="56">
        <f t="shared" si="9"/>
        <v>6</v>
      </c>
      <c r="R57" s="93">
        <f t="shared" si="10"/>
        <v>3</v>
      </c>
      <c r="S57" s="87">
        <f t="shared" si="11"/>
        <v>0.35294117647058826</v>
      </c>
      <c r="U57" s="43" t="s">
        <v>157</v>
      </c>
      <c r="V57" s="88" t="s">
        <v>44</v>
      </c>
      <c r="W57" s="59">
        <v>3</v>
      </c>
      <c r="X57" s="59">
        <v>3</v>
      </c>
      <c r="Y57" s="60">
        <v>0.35294117647058826</v>
      </c>
      <c r="Z57" s="60" t="s">
        <v>213</v>
      </c>
      <c r="AA57" s="60">
        <v>0.5</v>
      </c>
      <c r="AB57" s="60" t="s">
        <v>114</v>
      </c>
      <c r="AC57" s="59">
        <v>6</v>
      </c>
      <c r="AD57" s="104">
        <v>0.3</v>
      </c>
    </row>
    <row r="58" spans="1:30" x14ac:dyDescent="0.25">
      <c r="A58" s="85" t="str">
        <f t="shared" si="5"/>
        <v>99</v>
      </c>
      <c r="B58" s="88" t="str">
        <f t="shared" si="6"/>
        <v>Imran Ahmed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3</v>
      </c>
      <c r="P58" s="56">
        <f t="shared" si="8"/>
        <v>0</v>
      </c>
      <c r="Q58" s="56">
        <f t="shared" si="9"/>
        <v>0</v>
      </c>
      <c r="R58" s="93">
        <f t="shared" si="10"/>
        <v>2</v>
      </c>
      <c r="S58" s="87">
        <f t="shared" si="11"/>
        <v>0</v>
      </c>
      <c r="U58" s="43" t="s">
        <v>151</v>
      </c>
      <c r="V58" s="88" t="s">
        <v>203</v>
      </c>
      <c r="W58" s="59">
        <v>2</v>
      </c>
      <c r="X58" s="59">
        <v>2</v>
      </c>
      <c r="Y58" s="60">
        <v>0</v>
      </c>
      <c r="Z58" s="60" t="s">
        <v>213</v>
      </c>
      <c r="AA58" s="60">
        <v>0.4</v>
      </c>
      <c r="AB58" s="60" t="s">
        <v>114</v>
      </c>
      <c r="AC58" s="59">
        <v>5</v>
      </c>
      <c r="AD58" s="104">
        <v>0</v>
      </c>
    </row>
    <row r="59" spans="1:30" x14ac:dyDescent="0.25">
      <c r="A59" s="85" t="str">
        <f t="shared" si="5"/>
        <v>37</v>
      </c>
      <c r="B59" s="88" t="str">
        <f t="shared" si="6"/>
        <v>Kyle Lewis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23</v>
      </c>
      <c r="P59" s="56">
        <f t="shared" si="8"/>
        <v>13</v>
      </c>
      <c r="Q59" s="56">
        <f t="shared" si="9"/>
        <v>3</v>
      </c>
      <c r="R59" s="93">
        <f t="shared" si="10"/>
        <v>2</v>
      </c>
      <c r="S59" s="87">
        <f t="shared" si="11"/>
        <v>0.56521739130434778</v>
      </c>
      <c r="U59" s="43" t="s">
        <v>131</v>
      </c>
      <c r="V59" s="88" t="s">
        <v>84</v>
      </c>
      <c r="W59" s="59">
        <v>2</v>
      </c>
      <c r="X59" s="59">
        <v>2</v>
      </c>
      <c r="Y59" s="60">
        <v>0.56521739130434778</v>
      </c>
      <c r="Z59" s="60" t="s">
        <v>114</v>
      </c>
      <c r="AA59" s="60">
        <v>0.2857142857142857</v>
      </c>
      <c r="AB59" s="60" t="s">
        <v>114</v>
      </c>
      <c r="AC59" s="59">
        <v>7</v>
      </c>
      <c r="AD59" s="104">
        <v>0.56521739130434778</v>
      </c>
    </row>
    <row r="60" spans="1:30" x14ac:dyDescent="0.25">
      <c r="A60" s="85" t="str">
        <f t="shared" si="5"/>
        <v>88</v>
      </c>
      <c r="B60" s="88" t="str">
        <f t="shared" si="6"/>
        <v>Michael Lewis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6</v>
      </c>
      <c r="P60" s="56">
        <f t="shared" si="8"/>
        <v>0</v>
      </c>
      <c r="Q60" s="56">
        <f t="shared" si="9"/>
        <v>1</v>
      </c>
      <c r="R60" s="93">
        <f t="shared" si="10"/>
        <v>6</v>
      </c>
      <c r="S60" s="87">
        <f t="shared" si="11"/>
        <v>0</v>
      </c>
      <c r="U60" s="43" t="s">
        <v>182</v>
      </c>
      <c r="V60" s="88" t="s">
        <v>112</v>
      </c>
      <c r="W60" s="59">
        <v>6</v>
      </c>
      <c r="X60" s="59">
        <v>6</v>
      </c>
      <c r="Y60" s="60">
        <v>0</v>
      </c>
      <c r="Z60" s="60" t="s">
        <v>213</v>
      </c>
      <c r="AA60" s="60">
        <v>1.2</v>
      </c>
      <c r="AB60" s="60" t="s">
        <v>114</v>
      </c>
      <c r="AC60" s="59">
        <v>5</v>
      </c>
      <c r="AD60" s="104">
        <v>0</v>
      </c>
    </row>
    <row r="61" spans="1:30" x14ac:dyDescent="0.25">
      <c r="A61" s="85" t="str">
        <f t="shared" si="5"/>
        <v>7</v>
      </c>
      <c r="B61" s="88" t="str">
        <f t="shared" si="6"/>
        <v>Dave Benney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27</v>
      </c>
      <c r="P61" s="56">
        <f t="shared" si="8"/>
        <v>16</v>
      </c>
      <c r="Q61" s="56">
        <f t="shared" si="9"/>
        <v>4</v>
      </c>
      <c r="R61" s="93">
        <f t="shared" si="10"/>
        <v>27</v>
      </c>
      <c r="S61" s="87">
        <f t="shared" si="11"/>
        <v>0.59259259259259256</v>
      </c>
      <c r="U61" s="43" t="s">
        <v>146</v>
      </c>
      <c r="V61" s="88" t="s">
        <v>103</v>
      </c>
      <c r="W61" s="59">
        <v>27</v>
      </c>
      <c r="X61" s="59">
        <v>27</v>
      </c>
      <c r="Y61" s="60">
        <v>0.59259259259259256</v>
      </c>
      <c r="Z61" s="60" t="s">
        <v>114</v>
      </c>
      <c r="AA61" s="60">
        <v>3.375</v>
      </c>
      <c r="AB61" s="60" t="s">
        <v>114</v>
      </c>
      <c r="AC61" s="59">
        <v>8</v>
      </c>
      <c r="AD61" s="104">
        <v>0.59259259259259256</v>
      </c>
    </row>
    <row r="62" spans="1:30" x14ac:dyDescent="0.25">
      <c r="A62" s="85" t="str">
        <f t="shared" si="5"/>
        <v>17</v>
      </c>
      <c r="B62" s="88" t="str">
        <f t="shared" si="6"/>
        <v>Brian Christian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13</v>
      </c>
      <c r="P62" s="95">
        <f t="shared" si="8"/>
        <v>7</v>
      </c>
      <c r="Q62" s="95">
        <f t="shared" si="9"/>
        <v>0</v>
      </c>
      <c r="R62" s="96">
        <f t="shared" si="10"/>
        <v>0</v>
      </c>
      <c r="S62" s="87">
        <f t="shared" si="11"/>
        <v>0.53846153846153844</v>
      </c>
      <c r="U62" s="43" t="s">
        <v>134</v>
      </c>
      <c r="V62" s="88" t="s">
        <v>122</v>
      </c>
      <c r="W62" s="59">
        <v>0</v>
      </c>
      <c r="X62" s="59" t="s">
        <v>319</v>
      </c>
      <c r="Y62" s="60">
        <v>0.53846153846153844</v>
      </c>
      <c r="Z62" s="60" t="s">
        <v>213</v>
      </c>
      <c r="AA62" s="60">
        <v>0</v>
      </c>
      <c r="AB62" s="60" t="s">
        <v>114</v>
      </c>
      <c r="AC62" s="59">
        <v>8</v>
      </c>
      <c r="AD62" s="104">
        <v>0.35</v>
      </c>
    </row>
    <row r="63" spans="1:30" x14ac:dyDescent="0.25">
      <c r="A63" s="85" t="str">
        <f t="shared" si="5"/>
        <v>25</v>
      </c>
      <c r="B63" s="88" t="str">
        <f t="shared" si="6"/>
        <v>Jerry Windell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5</v>
      </c>
      <c r="P63" s="56">
        <f t="shared" si="8"/>
        <v>3</v>
      </c>
      <c r="Q63" s="56">
        <f t="shared" si="9"/>
        <v>0</v>
      </c>
      <c r="R63" s="93">
        <f t="shared" si="10"/>
        <v>7</v>
      </c>
      <c r="S63" s="87">
        <f t="shared" si="11"/>
        <v>0.6</v>
      </c>
      <c r="U63" s="43" t="s">
        <v>163</v>
      </c>
      <c r="V63" s="88" t="s">
        <v>55</v>
      </c>
      <c r="W63" s="59">
        <v>7</v>
      </c>
      <c r="X63" s="59">
        <v>7</v>
      </c>
      <c r="Y63" s="60">
        <v>0.6</v>
      </c>
      <c r="Z63" s="60" t="s">
        <v>213</v>
      </c>
      <c r="AA63" s="60">
        <v>1.1666666666666667</v>
      </c>
      <c r="AB63" s="60" t="s">
        <v>114</v>
      </c>
      <c r="AC63" s="59">
        <v>6</v>
      </c>
      <c r="AD63" s="104">
        <v>0.15</v>
      </c>
    </row>
    <row r="64" spans="1:30" x14ac:dyDescent="0.25">
      <c r="A64" s="85" t="str">
        <f t="shared" si="5"/>
        <v>55</v>
      </c>
      <c r="B64" s="88" t="str">
        <f t="shared" si="6"/>
        <v>Steve Michaels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12</v>
      </c>
      <c r="P64" s="56">
        <f t="shared" si="8"/>
        <v>5</v>
      </c>
      <c r="Q64" s="56">
        <f t="shared" si="9"/>
        <v>2</v>
      </c>
      <c r="R64" s="93">
        <f t="shared" si="10"/>
        <v>0</v>
      </c>
      <c r="S64" s="87">
        <f t="shared" si="11"/>
        <v>0.41666666666666669</v>
      </c>
      <c r="U64" s="43" t="s">
        <v>178</v>
      </c>
      <c r="V64" s="88" t="s">
        <v>111</v>
      </c>
      <c r="W64" s="59">
        <v>0</v>
      </c>
      <c r="X64" s="59" t="s">
        <v>319</v>
      </c>
      <c r="Y64" s="60">
        <v>0.41666666666666669</v>
      </c>
      <c r="Z64" s="60" t="s">
        <v>213</v>
      </c>
      <c r="AA64" s="60">
        <v>0</v>
      </c>
      <c r="AB64" s="60" t="s">
        <v>114</v>
      </c>
      <c r="AC64" s="59">
        <v>4</v>
      </c>
      <c r="AD64" s="104">
        <v>0.25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Jared Woodard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206</v>
      </c>
      <c r="P68" s="21">
        <f t="shared" si="12"/>
        <v>110</v>
      </c>
      <c r="Q68" s="146">
        <f t="shared" si="12"/>
        <v>28</v>
      </c>
      <c r="R68" s="145"/>
      <c r="S68" s="147">
        <f>SUM(Q68/O68)</f>
        <v>0.13592233009708737</v>
      </c>
      <c r="V68" s="56" t="s">
        <v>23</v>
      </c>
      <c r="W68" s="59">
        <v>87</v>
      </c>
      <c r="X68" s="59">
        <v>87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0.65714285714285714</v>
      </c>
      <c r="Z69" s="69"/>
      <c r="AA69" s="69">
        <v>3.375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206</v>
      </c>
      <c r="P71" s="70">
        <f>SUM(P50:P65)</f>
        <v>110</v>
      </c>
      <c r="Q71" s="70">
        <f>SUM(Q50:Q65)</f>
        <v>28</v>
      </c>
      <c r="R71" s="70">
        <f>SUM(R50:R65)</f>
        <v>87</v>
      </c>
      <c r="S71" s="71">
        <f>AVERAGE(P71/O71)</f>
        <v>0.53398058252427183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206</v>
      </c>
      <c r="D72" s="29">
        <f>SUM(P47,D71)</f>
        <v>110</v>
      </c>
      <c r="E72" s="29">
        <f>SUM(Q47,E71)</f>
        <v>28</v>
      </c>
      <c r="F72" s="29">
        <f>SUM(R47,F71)</f>
        <v>87</v>
      </c>
      <c r="G72" s="29">
        <f t="shared" ref="G72:M72" si="14">SUM(C72,G71)</f>
        <v>206</v>
      </c>
      <c r="H72" s="29">
        <f t="shared" si="14"/>
        <v>110</v>
      </c>
      <c r="I72" s="29">
        <f t="shared" si="14"/>
        <v>28</v>
      </c>
      <c r="J72" s="29">
        <f t="shared" si="14"/>
        <v>87</v>
      </c>
      <c r="K72" s="29">
        <f t="shared" si="14"/>
        <v>206</v>
      </c>
      <c r="L72" s="29">
        <f t="shared" si="14"/>
        <v>110</v>
      </c>
      <c r="M72" s="29">
        <f t="shared" si="14"/>
        <v>28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0.3820224719101124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1.4358974358974359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205</v>
      </c>
      <c r="X75" s="81">
        <v>0.86407766990291268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9" priority="1" stopIfTrue="1" operator="equal">
      <formula>$Y$69</formula>
    </cfRule>
  </conditionalFormatting>
  <conditionalFormatting sqref="AA51:AB67">
    <cfRule type="cellIs" dxfId="8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06AF-E91A-4970-BECF-1BA65F03DEB6}">
  <sheetPr codeName="Sheet31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125</v>
      </c>
      <c r="D1" s="157"/>
      <c r="E1" s="158"/>
      <c r="F1" s="4">
        <v>0</v>
      </c>
      <c r="G1" s="156" t="s">
        <v>170</v>
      </c>
      <c r="H1" s="157"/>
      <c r="I1" s="158"/>
      <c r="J1" s="4">
        <v>18</v>
      </c>
      <c r="K1" s="156" t="s">
        <v>39</v>
      </c>
      <c r="L1" s="157"/>
      <c r="M1" s="158"/>
      <c r="N1" s="4">
        <v>13</v>
      </c>
      <c r="O1" s="156" t="s">
        <v>129</v>
      </c>
      <c r="P1" s="157"/>
      <c r="Q1" s="158"/>
      <c r="R1" s="4">
        <v>17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132</v>
      </c>
      <c r="B3" s="88" t="s">
        <v>99</v>
      </c>
      <c r="C3" s="12">
        <v>4</v>
      </c>
      <c r="D3" s="13">
        <v>1</v>
      </c>
      <c r="E3" s="13">
        <v>0</v>
      </c>
      <c r="F3" s="14">
        <v>1</v>
      </c>
      <c r="G3" s="12">
        <v>5</v>
      </c>
      <c r="H3" s="13">
        <v>1</v>
      </c>
      <c r="I3" s="13">
        <v>1</v>
      </c>
      <c r="J3" s="14">
        <v>0</v>
      </c>
      <c r="K3" s="115">
        <v>7</v>
      </c>
      <c r="L3" s="116">
        <v>5</v>
      </c>
      <c r="M3" s="116">
        <v>1</v>
      </c>
      <c r="N3" s="117">
        <v>4</v>
      </c>
      <c r="O3" s="115">
        <v>4</v>
      </c>
      <c r="P3" s="116">
        <v>1</v>
      </c>
      <c r="Q3" s="116">
        <v>2</v>
      </c>
      <c r="R3" s="117">
        <v>0</v>
      </c>
      <c r="S3" s="17"/>
    </row>
    <row r="4" spans="1:19" x14ac:dyDescent="0.25">
      <c r="A4" s="85" t="s">
        <v>161</v>
      </c>
      <c r="B4" s="88" t="s">
        <v>109</v>
      </c>
      <c r="C4" s="12">
        <v>4</v>
      </c>
      <c r="D4" s="13">
        <v>1</v>
      </c>
      <c r="E4" s="13">
        <v>1</v>
      </c>
      <c r="F4" s="14">
        <v>1</v>
      </c>
      <c r="G4" s="12">
        <v>5</v>
      </c>
      <c r="H4" s="13">
        <v>1</v>
      </c>
      <c r="I4" s="13">
        <v>3</v>
      </c>
      <c r="J4" s="14">
        <v>2</v>
      </c>
      <c r="K4" s="115">
        <v>6</v>
      </c>
      <c r="L4" s="116">
        <v>5</v>
      </c>
      <c r="M4" s="116">
        <v>1</v>
      </c>
      <c r="N4" s="117">
        <v>0</v>
      </c>
      <c r="O4" s="115">
        <v>4</v>
      </c>
      <c r="P4" s="116">
        <v>1</v>
      </c>
      <c r="Q4" s="116">
        <v>1</v>
      </c>
      <c r="R4" s="117">
        <v>0</v>
      </c>
      <c r="S4" s="17"/>
    </row>
    <row r="5" spans="1:19" x14ac:dyDescent="0.25">
      <c r="A5" s="85" t="s">
        <v>151</v>
      </c>
      <c r="B5" s="88" t="s">
        <v>98</v>
      </c>
      <c r="C5" s="12">
        <v>3</v>
      </c>
      <c r="D5" s="13">
        <v>0</v>
      </c>
      <c r="E5" s="13">
        <v>2</v>
      </c>
      <c r="F5" s="14">
        <v>0</v>
      </c>
      <c r="G5" s="12"/>
      <c r="H5" s="13"/>
      <c r="I5" s="13"/>
      <c r="J5" s="14"/>
      <c r="K5" s="115">
        <v>2</v>
      </c>
      <c r="L5" s="116">
        <v>0</v>
      </c>
      <c r="M5" s="116">
        <v>0</v>
      </c>
      <c r="N5" s="117">
        <v>0</v>
      </c>
      <c r="O5" s="115">
        <v>0</v>
      </c>
      <c r="P5" s="116">
        <v>0</v>
      </c>
      <c r="Q5" s="116">
        <v>0</v>
      </c>
      <c r="R5" s="117">
        <v>2</v>
      </c>
      <c r="S5" s="17"/>
    </row>
    <row r="6" spans="1:19" x14ac:dyDescent="0.25">
      <c r="A6" s="85" t="s">
        <v>234</v>
      </c>
      <c r="B6" s="88" t="s">
        <v>148</v>
      </c>
      <c r="C6" s="12">
        <v>1</v>
      </c>
      <c r="D6" s="13">
        <v>0</v>
      </c>
      <c r="E6" s="13">
        <v>0</v>
      </c>
      <c r="F6" s="14">
        <v>1</v>
      </c>
      <c r="G6" s="12">
        <v>5</v>
      </c>
      <c r="H6" s="13">
        <v>3</v>
      </c>
      <c r="I6" s="13">
        <v>1</v>
      </c>
      <c r="J6" s="14">
        <v>1</v>
      </c>
      <c r="K6" s="115">
        <v>7</v>
      </c>
      <c r="L6" s="116">
        <v>3</v>
      </c>
      <c r="M6" s="116">
        <v>1</v>
      </c>
      <c r="N6" s="117">
        <v>4</v>
      </c>
      <c r="O6" s="115">
        <v>4</v>
      </c>
      <c r="P6" s="116">
        <v>1</v>
      </c>
      <c r="Q6" s="116">
        <v>1</v>
      </c>
      <c r="R6" s="117">
        <v>5</v>
      </c>
      <c r="S6" s="17" t="s">
        <v>8</v>
      </c>
    </row>
    <row r="7" spans="1:19" x14ac:dyDescent="0.25">
      <c r="A7" s="85" t="s">
        <v>149</v>
      </c>
      <c r="B7" s="88" t="s">
        <v>65</v>
      </c>
      <c r="C7" s="12">
        <v>3</v>
      </c>
      <c r="D7" s="13">
        <v>3</v>
      </c>
      <c r="E7" s="13">
        <v>0</v>
      </c>
      <c r="F7" s="14">
        <v>1</v>
      </c>
      <c r="G7" s="12">
        <v>3</v>
      </c>
      <c r="H7" s="13">
        <v>1</v>
      </c>
      <c r="I7" s="13">
        <v>0</v>
      </c>
      <c r="J7" s="14">
        <v>1</v>
      </c>
      <c r="K7" s="115">
        <v>6</v>
      </c>
      <c r="L7" s="116">
        <v>4</v>
      </c>
      <c r="M7" s="116">
        <v>0</v>
      </c>
      <c r="N7" s="117">
        <v>2</v>
      </c>
      <c r="O7" s="115">
        <v>4</v>
      </c>
      <c r="P7" s="116">
        <v>0</v>
      </c>
      <c r="Q7" s="116">
        <v>0</v>
      </c>
      <c r="R7" s="117">
        <v>3</v>
      </c>
      <c r="S7" s="17"/>
    </row>
    <row r="8" spans="1:19" x14ac:dyDescent="0.25">
      <c r="A8" s="85" t="s">
        <v>156</v>
      </c>
      <c r="B8" s="88" t="s">
        <v>206</v>
      </c>
      <c r="C8" s="12">
        <v>3</v>
      </c>
      <c r="D8" s="13">
        <v>1</v>
      </c>
      <c r="E8" s="13">
        <v>0</v>
      </c>
      <c r="F8" s="14">
        <v>0</v>
      </c>
      <c r="G8" s="12">
        <v>3</v>
      </c>
      <c r="H8" s="13">
        <v>0</v>
      </c>
      <c r="I8" s="13">
        <v>0</v>
      </c>
      <c r="J8" s="14">
        <v>0</v>
      </c>
      <c r="K8" s="115"/>
      <c r="L8" s="116"/>
      <c r="M8" s="116"/>
      <c r="N8" s="117"/>
      <c r="O8" s="115"/>
      <c r="P8" s="116"/>
      <c r="Q8" s="116"/>
      <c r="R8" s="117"/>
      <c r="S8" s="17"/>
    </row>
    <row r="9" spans="1:19" x14ac:dyDescent="0.25">
      <c r="A9" s="85" t="s">
        <v>143</v>
      </c>
      <c r="B9" s="88" t="s">
        <v>235</v>
      </c>
      <c r="C9" s="12">
        <v>1</v>
      </c>
      <c r="D9" s="13">
        <v>0</v>
      </c>
      <c r="E9" s="13">
        <v>0</v>
      </c>
      <c r="F9" s="14">
        <v>0</v>
      </c>
      <c r="G9" s="12">
        <v>1</v>
      </c>
      <c r="H9" s="13">
        <v>0</v>
      </c>
      <c r="I9" s="13">
        <v>1</v>
      </c>
      <c r="J9" s="14">
        <v>0</v>
      </c>
      <c r="K9" s="115">
        <v>4</v>
      </c>
      <c r="L9" s="116">
        <v>1</v>
      </c>
      <c r="M9" s="116">
        <v>2</v>
      </c>
      <c r="N9" s="117">
        <v>2</v>
      </c>
      <c r="O9" s="115">
        <v>3</v>
      </c>
      <c r="P9" s="116">
        <v>1</v>
      </c>
      <c r="Q9" s="116">
        <v>1</v>
      </c>
      <c r="R9" s="117">
        <v>0</v>
      </c>
      <c r="S9" s="17"/>
    </row>
    <row r="10" spans="1:19" x14ac:dyDescent="0.25">
      <c r="A10" s="85" t="s">
        <v>236</v>
      </c>
      <c r="B10" s="88" t="s">
        <v>237</v>
      </c>
      <c r="C10" s="12">
        <v>4</v>
      </c>
      <c r="D10" s="13">
        <v>0</v>
      </c>
      <c r="E10" s="13">
        <v>1</v>
      </c>
      <c r="F10" s="14">
        <v>0</v>
      </c>
      <c r="G10" s="12">
        <v>4</v>
      </c>
      <c r="H10" s="13">
        <v>3</v>
      </c>
      <c r="I10" s="13">
        <v>0</v>
      </c>
      <c r="J10" s="14">
        <v>0</v>
      </c>
      <c r="K10" s="115">
        <v>7</v>
      </c>
      <c r="L10" s="116">
        <v>3</v>
      </c>
      <c r="M10" s="116">
        <v>1</v>
      </c>
      <c r="N10" s="117">
        <v>0</v>
      </c>
      <c r="O10" s="115">
        <v>4</v>
      </c>
      <c r="P10" s="116">
        <v>1</v>
      </c>
      <c r="Q10" s="116">
        <v>2</v>
      </c>
      <c r="R10" s="117">
        <v>1</v>
      </c>
      <c r="S10" s="17"/>
    </row>
    <row r="11" spans="1:19" x14ac:dyDescent="0.25">
      <c r="A11" s="85" t="s">
        <v>163</v>
      </c>
      <c r="B11" s="88" t="s">
        <v>189</v>
      </c>
      <c r="C11" s="12">
        <v>0</v>
      </c>
      <c r="D11" s="13">
        <v>0</v>
      </c>
      <c r="E11" s="13">
        <v>0</v>
      </c>
      <c r="F11" s="14">
        <v>0</v>
      </c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85" t="s">
        <v>191</v>
      </c>
      <c r="B12" s="88" t="s">
        <v>296</v>
      </c>
      <c r="C12" s="12">
        <v>0</v>
      </c>
      <c r="D12" s="13">
        <v>0</v>
      </c>
      <c r="E12" s="13">
        <v>0</v>
      </c>
      <c r="F12" s="14">
        <v>0</v>
      </c>
      <c r="G12" s="12">
        <v>1</v>
      </c>
      <c r="H12" s="13">
        <v>0</v>
      </c>
      <c r="I12" s="13">
        <v>1</v>
      </c>
      <c r="J12" s="14">
        <v>0</v>
      </c>
      <c r="K12" s="12">
        <v>0</v>
      </c>
      <c r="L12" s="13">
        <v>0</v>
      </c>
      <c r="M12" s="13">
        <v>0</v>
      </c>
      <c r="N12" s="14">
        <v>0</v>
      </c>
      <c r="O12" s="12"/>
      <c r="P12" s="13"/>
      <c r="Q12" s="13"/>
      <c r="R12" s="14"/>
      <c r="S12" s="17"/>
    </row>
    <row r="13" spans="1:19" x14ac:dyDescent="0.25">
      <c r="A13" s="85" t="s">
        <v>187</v>
      </c>
      <c r="B13" s="88" t="s">
        <v>317</v>
      </c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238</v>
      </c>
      <c r="C19" s="20">
        <v>20</v>
      </c>
      <c r="D19" s="21">
        <v>6</v>
      </c>
      <c r="E19" s="21">
        <v>2</v>
      </c>
      <c r="F19" s="22">
        <v>4</v>
      </c>
      <c r="G19" s="20">
        <v>21</v>
      </c>
      <c r="H19" s="21">
        <v>9</v>
      </c>
      <c r="I19" s="21">
        <v>3</v>
      </c>
      <c r="J19" s="22">
        <v>4</v>
      </c>
      <c r="K19" s="20">
        <v>39</v>
      </c>
      <c r="L19" s="21">
        <v>21</v>
      </c>
      <c r="M19" s="21">
        <v>6</v>
      </c>
      <c r="N19" s="22">
        <v>12</v>
      </c>
      <c r="O19" s="20">
        <v>23</v>
      </c>
      <c r="P19" s="21">
        <v>5</v>
      </c>
      <c r="Q19" s="21">
        <v>7</v>
      </c>
      <c r="R19" s="22">
        <v>11</v>
      </c>
      <c r="S19" s="24"/>
    </row>
    <row r="20" spans="1:24" x14ac:dyDescent="0.25">
      <c r="A20" s="18"/>
      <c r="B20" s="155" t="s">
        <v>239</v>
      </c>
      <c r="C20" s="92">
        <v>3</v>
      </c>
      <c r="D20" s="56">
        <v>0</v>
      </c>
      <c r="E20" s="56">
        <v>2</v>
      </c>
      <c r="F20" s="93"/>
      <c r="G20" s="92">
        <v>6</v>
      </c>
      <c r="H20" s="56"/>
      <c r="I20" s="56">
        <v>4</v>
      </c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23</v>
      </c>
      <c r="D22" s="29">
        <f t="shared" si="0"/>
        <v>6</v>
      </c>
      <c r="E22" s="29">
        <f t="shared" si="0"/>
        <v>4</v>
      </c>
      <c r="F22" s="29">
        <f t="shared" si="0"/>
        <v>4</v>
      </c>
      <c r="G22" s="29">
        <f t="shared" si="0"/>
        <v>27</v>
      </c>
      <c r="H22" s="29">
        <f t="shared" si="0"/>
        <v>9</v>
      </c>
      <c r="I22" s="29">
        <f t="shared" si="0"/>
        <v>7</v>
      </c>
      <c r="J22" s="29">
        <f t="shared" si="0"/>
        <v>4</v>
      </c>
      <c r="K22" s="29">
        <f t="shared" si="0"/>
        <v>39</v>
      </c>
      <c r="L22" s="29">
        <f t="shared" si="0"/>
        <v>21</v>
      </c>
      <c r="M22" s="29">
        <f t="shared" si="0"/>
        <v>6</v>
      </c>
      <c r="N22" s="29">
        <f t="shared" si="0"/>
        <v>12</v>
      </c>
      <c r="O22" s="29">
        <f t="shared" si="0"/>
        <v>23</v>
      </c>
      <c r="P22" s="29">
        <f t="shared" si="0"/>
        <v>5</v>
      </c>
      <c r="Q22" s="29">
        <f t="shared" si="0"/>
        <v>7</v>
      </c>
      <c r="R22" s="28">
        <f t="shared" si="0"/>
        <v>11</v>
      </c>
      <c r="S22" s="24"/>
    </row>
    <row r="23" spans="1:24" ht="13.8" thickBot="1" x14ac:dyDescent="0.3">
      <c r="A23" s="18"/>
      <c r="B23" s="28" t="s">
        <v>11</v>
      </c>
      <c r="C23" s="30">
        <f>C22</f>
        <v>23</v>
      </c>
      <c r="D23" s="30">
        <f>D22</f>
        <v>6</v>
      </c>
      <c r="E23" s="30">
        <f>E22</f>
        <v>4</v>
      </c>
      <c r="F23" s="30">
        <f>F22</f>
        <v>4</v>
      </c>
      <c r="G23" s="30">
        <f t="shared" ref="G23:R23" si="1">SUM(C23,G22)</f>
        <v>50</v>
      </c>
      <c r="H23" s="30">
        <f t="shared" si="1"/>
        <v>15</v>
      </c>
      <c r="I23" s="30">
        <f t="shared" si="1"/>
        <v>11</v>
      </c>
      <c r="J23" s="30">
        <f t="shared" si="1"/>
        <v>8</v>
      </c>
      <c r="K23" s="30">
        <f t="shared" si="1"/>
        <v>89</v>
      </c>
      <c r="L23" s="30">
        <f t="shared" si="1"/>
        <v>36</v>
      </c>
      <c r="M23" s="30">
        <f t="shared" si="1"/>
        <v>17</v>
      </c>
      <c r="N23" s="30">
        <f t="shared" si="1"/>
        <v>20</v>
      </c>
      <c r="O23" s="31">
        <f t="shared" si="1"/>
        <v>112</v>
      </c>
      <c r="P23" s="30">
        <f t="shared" si="1"/>
        <v>41</v>
      </c>
      <c r="Q23" s="30">
        <f t="shared" si="1"/>
        <v>24</v>
      </c>
      <c r="R23" s="32">
        <f t="shared" si="1"/>
        <v>31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217</v>
      </c>
      <c r="D25" s="157"/>
      <c r="E25" s="158"/>
      <c r="F25" s="4">
        <v>1</v>
      </c>
      <c r="G25" s="159" t="s">
        <v>73</v>
      </c>
      <c r="H25" s="157"/>
      <c r="I25" s="158"/>
      <c r="J25" s="4">
        <v>12</v>
      </c>
      <c r="K25" s="159" t="s">
        <v>38</v>
      </c>
      <c r="L25" s="157"/>
      <c r="M25" s="158"/>
      <c r="N25" s="4">
        <v>11</v>
      </c>
      <c r="O25" s="159"/>
      <c r="P25" s="157"/>
      <c r="Q25" s="158"/>
      <c r="R25" s="5"/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23</v>
      </c>
      <c r="B27" s="88" t="str">
        <f t="shared" si="2"/>
        <v>Andrew Greene</v>
      </c>
      <c r="C27" s="12">
        <v>4</v>
      </c>
      <c r="D27" s="13">
        <v>1</v>
      </c>
      <c r="E27" s="13">
        <v>0</v>
      </c>
      <c r="F27" s="14">
        <v>1</v>
      </c>
      <c r="G27" s="12">
        <v>3</v>
      </c>
      <c r="H27" s="13">
        <v>0</v>
      </c>
      <c r="I27" s="13">
        <v>2</v>
      </c>
      <c r="J27" s="14">
        <v>2</v>
      </c>
      <c r="K27" s="12">
        <v>5</v>
      </c>
      <c r="L27" s="13">
        <v>2</v>
      </c>
      <c r="M27" s="13">
        <v>0</v>
      </c>
      <c r="N27" s="14">
        <v>1</v>
      </c>
      <c r="O27" s="15"/>
      <c r="P27" s="13"/>
      <c r="Q27" s="13"/>
      <c r="R27" s="16"/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32</v>
      </c>
      <c r="B28" s="88" t="str">
        <f t="shared" si="2"/>
        <v>Pete Trejo</v>
      </c>
      <c r="C28" s="12">
        <v>1</v>
      </c>
      <c r="D28" s="13">
        <v>0</v>
      </c>
      <c r="E28" s="13">
        <v>1</v>
      </c>
      <c r="F28" s="14">
        <v>0</v>
      </c>
      <c r="G28" s="12"/>
      <c r="H28" s="13"/>
      <c r="I28" s="13"/>
      <c r="J28" s="14"/>
      <c r="K28" s="12"/>
      <c r="L28" s="13"/>
      <c r="M28" s="13"/>
      <c r="N28" s="14"/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99</v>
      </c>
      <c r="B29" s="88" t="str">
        <f t="shared" si="2"/>
        <v>Sam Griswold</v>
      </c>
      <c r="C29" s="12">
        <v>0</v>
      </c>
      <c r="D29" s="13">
        <v>0</v>
      </c>
      <c r="E29" s="13">
        <v>0</v>
      </c>
      <c r="F29" s="14">
        <v>0</v>
      </c>
      <c r="G29" s="12">
        <v>0</v>
      </c>
      <c r="H29" s="13">
        <v>0</v>
      </c>
      <c r="I29" s="13">
        <v>0</v>
      </c>
      <c r="J29" s="14">
        <v>0</v>
      </c>
      <c r="K29" s="12">
        <v>0</v>
      </c>
      <c r="L29" s="13">
        <v>0</v>
      </c>
      <c r="M29" s="13">
        <v>0</v>
      </c>
      <c r="N29" s="14">
        <v>0</v>
      </c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51</v>
      </c>
      <c r="B30" s="88" t="str">
        <f t="shared" si="2"/>
        <v>Dan Kelley</v>
      </c>
      <c r="C30" s="12">
        <v>4</v>
      </c>
      <c r="D30" s="13">
        <v>1</v>
      </c>
      <c r="E30" s="13">
        <v>1</v>
      </c>
      <c r="F30" s="14">
        <v>2</v>
      </c>
      <c r="G30" s="12">
        <v>3</v>
      </c>
      <c r="H30" s="13">
        <v>1</v>
      </c>
      <c r="I30" s="13">
        <v>0</v>
      </c>
      <c r="J30" s="14">
        <v>1</v>
      </c>
      <c r="K30" s="12">
        <v>5</v>
      </c>
      <c r="L30" s="13">
        <v>1</v>
      </c>
      <c r="M30" s="13">
        <v>1</v>
      </c>
      <c r="N30" s="14">
        <v>1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21</v>
      </c>
      <c r="B31" s="88" t="str">
        <f t="shared" si="2"/>
        <v>Dan Greene</v>
      </c>
      <c r="C31" s="12">
        <v>4</v>
      </c>
      <c r="D31" s="13">
        <v>2</v>
      </c>
      <c r="E31" s="13">
        <v>0</v>
      </c>
      <c r="F31" s="14">
        <v>6</v>
      </c>
      <c r="G31" s="12">
        <v>3</v>
      </c>
      <c r="H31" s="13">
        <v>0</v>
      </c>
      <c r="I31" s="13">
        <v>2</v>
      </c>
      <c r="J31" s="14">
        <v>8</v>
      </c>
      <c r="K31" s="12">
        <v>5</v>
      </c>
      <c r="L31" s="13">
        <v>3</v>
      </c>
      <c r="M31" s="13">
        <v>1</v>
      </c>
      <c r="N31" s="14">
        <v>2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3</v>
      </c>
      <c r="B32" s="88" t="str">
        <f t="shared" si="2"/>
        <v>Kevin Lowe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10</v>
      </c>
      <c r="B33" s="88" t="str">
        <f t="shared" si="2"/>
        <v>Jennifer Boylan</v>
      </c>
      <c r="C33" s="12">
        <v>3</v>
      </c>
      <c r="D33" s="13">
        <v>1</v>
      </c>
      <c r="E33" s="13">
        <v>1</v>
      </c>
      <c r="F33" s="14">
        <v>0</v>
      </c>
      <c r="G33" s="12">
        <v>3</v>
      </c>
      <c r="H33" s="13">
        <v>0</v>
      </c>
      <c r="I33" s="13">
        <v>2</v>
      </c>
      <c r="J33" s="14">
        <v>1</v>
      </c>
      <c r="K33" s="12">
        <v>4</v>
      </c>
      <c r="L33" s="13">
        <v>2</v>
      </c>
      <c r="M33" s="13">
        <v>1</v>
      </c>
      <c r="N33" s="14">
        <v>0</v>
      </c>
      <c r="O33" s="15"/>
      <c r="P33" s="13"/>
      <c r="Q33" s="13"/>
      <c r="R33" s="16"/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50</v>
      </c>
      <c r="B34" s="88" t="str">
        <f t="shared" si="2"/>
        <v>Justin Tshinnie</v>
      </c>
      <c r="C34" s="12">
        <v>4</v>
      </c>
      <c r="D34" s="13">
        <v>3</v>
      </c>
      <c r="E34" s="13">
        <v>1</v>
      </c>
      <c r="F34" s="14">
        <v>1</v>
      </c>
      <c r="G34" s="12">
        <v>4</v>
      </c>
      <c r="H34" s="13">
        <v>0</v>
      </c>
      <c r="I34" s="13">
        <v>2</v>
      </c>
      <c r="J34" s="14">
        <v>0</v>
      </c>
      <c r="K34" s="12">
        <v>5</v>
      </c>
      <c r="L34" s="13">
        <v>2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25</v>
      </c>
      <c r="B35" s="88" t="str">
        <f t="shared" si="2"/>
        <v>Olivia Duron</v>
      </c>
      <c r="C35" s="12"/>
      <c r="D35" s="13"/>
      <c r="E35" s="13"/>
      <c r="F35" s="14"/>
      <c r="G35" s="12">
        <v>1</v>
      </c>
      <c r="H35" s="13">
        <v>0</v>
      </c>
      <c r="I35" s="13">
        <v>1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36</v>
      </c>
      <c r="B36" s="88" t="str">
        <f t="shared" si="2"/>
        <v>Joga Singh</v>
      </c>
      <c r="C36" s="12">
        <v>3</v>
      </c>
      <c r="D36" s="13">
        <v>0</v>
      </c>
      <c r="E36" s="13">
        <v>0</v>
      </c>
      <c r="F36" s="14">
        <v>0</v>
      </c>
      <c r="G36" s="12">
        <v>2</v>
      </c>
      <c r="H36" s="13">
        <v>0</v>
      </c>
      <c r="I36" s="13">
        <v>1</v>
      </c>
      <c r="J36" s="14">
        <v>0</v>
      </c>
      <c r="K36" s="12">
        <v>4</v>
      </c>
      <c r="L36" s="13">
        <v>0</v>
      </c>
      <c r="M36" s="13">
        <v>4</v>
      </c>
      <c r="N36" s="14">
        <v>0</v>
      </c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 t="str">
        <f t="shared" si="2"/>
        <v>12</v>
      </c>
      <c r="B37" s="88" t="str">
        <f t="shared" si="2"/>
        <v>Patty Greene</v>
      </c>
      <c r="C37" s="12"/>
      <c r="D37" s="13"/>
      <c r="E37" s="13"/>
      <c r="F37" s="14"/>
      <c r="G37" s="12"/>
      <c r="H37" s="13"/>
      <c r="I37" s="13"/>
      <c r="J37" s="14"/>
      <c r="K37" s="12">
        <v>0</v>
      </c>
      <c r="L37" s="13">
        <v>0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Daniel Greene Jr</v>
      </c>
      <c r="C43" s="20"/>
      <c r="D43" s="21"/>
      <c r="E43" s="21"/>
      <c r="F43" s="22"/>
      <c r="G43" s="20">
        <v>10</v>
      </c>
      <c r="H43" s="21">
        <v>1</v>
      </c>
      <c r="I43" s="21">
        <v>3</v>
      </c>
      <c r="J43" s="22">
        <v>12</v>
      </c>
      <c r="K43" s="20">
        <v>28</v>
      </c>
      <c r="L43" s="21">
        <v>10</v>
      </c>
      <c r="M43" s="21">
        <v>7</v>
      </c>
      <c r="N43" s="22">
        <v>4</v>
      </c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Carly Bradford</v>
      </c>
      <c r="C44" s="92">
        <v>23</v>
      </c>
      <c r="D44" s="56">
        <v>8</v>
      </c>
      <c r="E44" s="56">
        <v>4</v>
      </c>
      <c r="F44" s="93">
        <v>10</v>
      </c>
      <c r="G44" s="92">
        <v>9</v>
      </c>
      <c r="H44" s="56">
        <v>0</v>
      </c>
      <c r="I44" s="56">
        <v>7</v>
      </c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23</v>
      </c>
      <c r="D46" s="29">
        <f t="shared" si="3"/>
        <v>8</v>
      </c>
      <c r="E46" s="29">
        <f t="shared" si="3"/>
        <v>4</v>
      </c>
      <c r="F46" s="29">
        <f t="shared" si="3"/>
        <v>10</v>
      </c>
      <c r="G46" s="29">
        <f t="shared" si="3"/>
        <v>19</v>
      </c>
      <c r="H46" s="29">
        <f t="shared" si="3"/>
        <v>1</v>
      </c>
      <c r="I46" s="29">
        <f t="shared" si="3"/>
        <v>10</v>
      </c>
      <c r="J46" s="29">
        <f t="shared" si="3"/>
        <v>12</v>
      </c>
      <c r="K46" s="29">
        <f t="shared" si="3"/>
        <v>28</v>
      </c>
      <c r="L46" s="29">
        <f t="shared" si="3"/>
        <v>10</v>
      </c>
      <c r="M46" s="29">
        <f t="shared" si="3"/>
        <v>7</v>
      </c>
      <c r="N46" s="29">
        <f t="shared" si="3"/>
        <v>4</v>
      </c>
      <c r="O46" s="29">
        <f t="shared" si="3"/>
        <v>0</v>
      </c>
      <c r="P46" s="29">
        <f t="shared" si="3"/>
        <v>0</v>
      </c>
      <c r="Q46" s="29">
        <f t="shared" si="3"/>
        <v>0</v>
      </c>
      <c r="R46" s="28">
        <f t="shared" si="3"/>
        <v>0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135</v>
      </c>
      <c r="D47" s="30">
        <f>SUM(P23,D46)</f>
        <v>49</v>
      </c>
      <c r="E47" s="30">
        <f>SUM(Q23,E46)</f>
        <v>28</v>
      </c>
      <c r="F47" s="30">
        <f>SUM(R23,F46)</f>
        <v>41</v>
      </c>
      <c r="G47" s="30">
        <f t="shared" ref="G47:R47" si="4">SUM(C47,G46)</f>
        <v>154</v>
      </c>
      <c r="H47" s="30">
        <f t="shared" si="4"/>
        <v>50</v>
      </c>
      <c r="I47" s="30">
        <f t="shared" si="4"/>
        <v>38</v>
      </c>
      <c r="J47" s="30">
        <f t="shared" si="4"/>
        <v>53</v>
      </c>
      <c r="K47" s="30">
        <f t="shared" si="4"/>
        <v>182</v>
      </c>
      <c r="L47" s="30">
        <f t="shared" si="4"/>
        <v>60</v>
      </c>
      <c r="M47" s="30">
        <f t="shared" si="4"/>
        <v>45</v>
      </c>
      <c r="N47" s="30">
        <f t="shared" si="4"/>
        <v>57</v>
      </c>
      <c r="O47" s="31">
        <f t="shared" si="4"/>
        <v>182</v>
      </c>
      <c r="P47" s="30">
        <f t="shared" si="4"/>
        <v>60</v>
      </c>
      <c r="Q47" s="30">
        <f t="shared" si="4"/>
        <v>45</v>
      </c>
      <c r="R47" s="32">
        <f t="shared" si="4"/>
        <v>57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72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23</v>
      </c>
      <c r="B51" s="88" t="str">
        <f t="shared" ref="B51:B66" si="6">B27</f>
        <v>Andrew Greene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32</v>
      </c>
      <c r="P51" s="90">
        <f t="shared" ref="P51:P66" si="8">SUM(D3,H3,L3,P3,D27,H27,L27,P27,D51,H51,L51)</f>
        <v>11</v>
      </c>
      <c r="Q51" s="90">
        <f t="shared" ref="Q51:Q66" si="9">SUM(E3,I3,M3,Q3,E27,I27,M27,Q27,E51,I51,M51)</f>
        <v>6</v>
      </c>
      <c r="R51" s="91">
        <f t="shared" ref="R51:R66" si="10">SUM(F3,J3,N3,R3,F27,J27,N27,R27,F51,J51,N51)</f>
        <v>9</v>
      </c>
      <c r="S51" s="86">
        <f>IF(O51=0,0,AVERAGE(P51/O51))</f>
        <v>0.34375</v>
      </c>
      <c r="U51" s="43" t="s">
        <v>132</v>
      </c>
      <c r="V51" s="88" t="s">
        <v>99</v>
      </c>
      <c r="W51" s="59">
        <v>9</v>
      </c>
      <c r="X51" s="59">
        <v>9</v>
      </c>
      <c r="Y51" s="60">
        <v>0.34375</v>
      </c>
      <c r="Z51" s="60" t="s">
        <v>114</v>
      </c>
      <c r="AA51" s="60">
        <v>1.2857142857142858</v>
      </c>
      <c r="AB51" s="60" t="s">
        <v>114</v>
      </c>
      <c r="AC51" s="59">
        <v>7</v>
      </c>
      <c r="AD51" s="104">
        <v>0.34375</v>
      </c>
    </row>
    <row r="52" spans="1:30" x14ac:dyDescent="0.25">
      <c r="A52" s="85" t="str">
        <f t="shared" si="5"/>
        <v>32</v>
      </c>
      <c r="B52" s="88" t="str">
        <f t="shared" si="6"/>
        <v>Pete Trejo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20</v>
      </c>
      <c r="P52" s="56">
        <f t="shared" si="8"/>
        <v>8</v>
      </c>
      <c r="Q52" s="56">
        <f t="shared" si="9"/>
        <v>7</v>
      </c>
      <c r="R52" s="93">
        <f t="shared" si="10"/>
        <v>3</v>
      </c>
      <c r="S52" s="87">
        <f t="shared" ref="S52:S66" si="11">IF(O52=0,0,AVERAGE(P52/O52))</f>
        <v>0.4</v>
      </c>
      <c r="U52" s="43" t="s">
        <v>161</v>
      </c>
      <c r="V52" s="88" t="s">
        <v>109</v>
      </c>
      <c r="W52" s="59">
        <v>3</v>
      </c>
      <c r="X52" s="59">
        <v>3</v>
      </c>
      <c r="Y52" s="60">
        <v>0.4</v>
      </c>
      <c r="Z52" s="60" t="s">
        <v>114</v>
      </c>
      <c r="AA52" s="60">
        <v>0.6</v>
      </c>
      <c r="AB52" s="60" t="s">
        <v>114</v>
      </c>
      <c r="AC52" s="59">
        <v>5</v>
      </c>
      <c r="AD52" s="104">
        <v>0.4</v>
      </c>
    </row>
    <row r="53" spans="1:30" x14ac:dyDescent="0.25">
      <c r="A53" s="85" t="str">
        <f t="shared" si="5"/>
        <v>99</v>
      </c>
      <c r="B53" s="88" t="str">
        <f t="shared" si="6"/>
        <v>Sam Griswold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5</v>
      </c>
      <c r="P53" s="56">
        <f t="shared" si="8"/>
        <v>0</v>
      </c>
      <c r="Q53" s="56">
        <f t="shared" si="9"/>
        <v>2</v>
      </c>
      <c r="R53" s="93">
        <f t="shared" si="10"/>
        <v>2</v>
      </c>
      <c r="S53" s="87">
        <f t="shared" si="11"/>
        <v>0</v>
      </c>
      <c r="U53" s="43" t="s">
        <v>151</v>
      </c>
      <c r="V53" s="88" t="s">
        <v>98</v>
      </c>
      <c r="W53" s="59">
        <v>2</v>
      </c>
      <c r="X53" s="59">
        <v>2</v>
      </c>
      <c r="Y53" s="60">
        <v>0</v>
      </c>
      <c r="Z53" s="60" t="s">
        <v>213</v>
      </c>
      <c r="AA53" s="60">
        <v>0.33333333333333331</v>
      </c>
      <c r="AB53" s="60" t="s">
        <v>114</v>
      </c>
      <c r="AC53" s="59">
        <v>6</v>
      </c>
      <c r="AD53" s="104">
        <v>0</v>
      </c>
    </row>
    <row r="54" spans="1:30" x14ac:dyDescent="0.25">
      <c r="A54" s="85" t="str">
        <f t="shared" si="5"/>
        <v>51</v>
      </c>
      <c r="B54" s="88" t="str">
        <f t="shared" si="6"/>
        <v>Dan Kelley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29</v>
      </c>
      <c r="P54" s="56">
        <f t="shared" si="8"/>
        <v>10</v>
      </c>
      <c r="Q54" s="56">
        <f t="shared" si="9"/>
        <v>5</v>
      </c>
      <c r="R54" s="93">
        <f t="shared" si="10"/>
        <v>15</v>
      </c>
      <c r="S54" s="87">
        <f t="shared" si="11"/>
        <v>0.34482758620689657</v>
      </c>
      <c r="U54" s="43" t="s">
        <v>234</v>
      </c>
      <c r="V54" s="88" t="s">
        <v>148</v>
      </c>
      <c r="W54" s="59">
        <v>15</v>
      </c>
      <c r="X54" s="59">
        <v>15</v>
      </c>
      <c r="Y54" s="60">
        <v>0.34482758620689657</v>
      </c>
      <c r="Z54" s="60" t="s">
        <v>114</v>
      </c>
      <c r="AA54" s="60">
        <v>2.1428571428571428</v>
      </c>
      <c r="AB54" s="60" t="s">
        <v>114</v>
      </c>
      <c r="AC54" s="59">
        <v>7</v>
      </c>
      <c r="AD54" s="104">
        <v>0.34482758620689657</v>
      </c>
    </row>
    <row r="55" spans="1:30" x14ac:dyDescent="0.25">
      <c r="A55" s="85" t="str">
        <f t="shared" si="5"/>
        <v>21</v>
      </c>
      <c r="B55" s="88" t="str">
        <f t="shared" si="6"/>
        <v>Dan Greene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28</v>
      </c>
      <c r="P55" s="56">
        <f t="shared" si="8"/>
        <v>13</v>
      </c>
      <c r="Q55" s="56">
        <f t="shared" si="9"/>
        <v>3</v>
      </c>
      <c r="R55" s="93">
        <f t="shared" si="10"/>
        <v>23</v>
      </c>
      <c r="S55" s="87">
        <f t="shared" si="11"/>
        <v>0.4642857142857143</v>
      </c>
      <c r="U55" s="43" t="s">
        <v>149</v>
      </c>
      <c r="V55" s="88" t="s">
        <v>65</v>
      </c>
      <c r="W55" s="59">
        <v>23</v>
      </c>
      <c r="X55" s="59">
        <v>23</v>
      </c>
      <c r="Y55" s="60">
        <v>0.4642857142857143</v>
      </c>
      <c r="Z55" s="60" t="s">
        <v>114</v>
      </c>
      <c r="AA55" s="60">
        <v>3.2857142857142856</v>
      </c>
      <c r="AB55" s="60" t="s">
        <v>114</v>
      </c>
      <c r="AC55" s="59">
        <v>7</v>
      </c>
      <c r="AD55" s="104">
        <v>0.4642857142857143</v>
      </c>
    </row>
    <row r="56" spans="1:30" x14ac:dyDescent="0.25">
      <c r="A56" s="85" t="str">
        <f t="shared" si="5"/>
        <v>3</v>
      </c>
      <c r="B56" s="88" t="str">
        <f t="shared" si="6"/>
        <v>Kevin Lowe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6</v>
      </c>
      <c r="P56" s="56">
        <f t="shared" si="8"/>
        <v>1</v>
      </c>
      <c r="Q56" s="56">
        <f t="shared" si="9"/>
        <v>0</v>
      </c>
      <c r="R56" s="93">
        <f t="shared" si="10"/>
        <v>0</v>
      </c>
      <c r="S56" s="87">
        <f t="shared" si="11"/>
        <v>0.16666666666666666</v>
      </c>
      <c r="U56" s="43" t="s">
        <v>156</v>
      </c>
      <c r="V56" s="88" t="s">
        <v>206</v>
      </c>
      <c r="W56" s="59">
        <v>0</v>
      </c>
      <c r="X56" s="59" t="s">
        <v>319</v>
      </c>
      <c r="Y56" s="60">
        <v>0.16666666666666666</v>
      </c>
      <c r="Z56" s="60" t="s">
        <v>213</v>
      </c>
      <c r="AA56" s="60">
        <v>0</v>
      </c>
      <c r="AB56" s="60" t="s">
        <v>209</v>
      </c>
      <c r="AC56" s="59">
        <v>2</v>
      </c>
      <c r="AD56" s="104">
        <v>0.05</v>
      </c>
    </row>
    <row r="57" spans="1:30" x14ac:dyDescent="0.25">
      <c r="A57" s="85" t="str">
        <f t="shared" si="5"/>
        <v>10</v>
      </c>
      <c r="B57" s="88" t="str">
        <f t="shared" si="6"/>
        <v>Jennifer Boylan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19</v>
      </c>
      <c r="P57" s="56">
        <f t="shared" si="8"/>
        <v>5</v>
      </c>
      <c r="Q57" s="56">
        <f t="shared" si="9"/>
        <v>8</v>
      </c>
      <c r="R57" s="93">
        <f t="shared" si="10"/>
        <v>3</v>
      </c>
      <c r="S57" s="87">
        <f t="shared" si="11"/>
        <v>0.26315789473684209</v>
      </c>
      <c r="U57" s="43" t="s">
        <v>143</v>
      </c>
      <c r="V57" s="88" t="s">
        <v>235</v>
      </c>
      <c r="W57" s="59">
        <v>3</v>
      </c>
      <c r="X57" s="59">
        <v>3</v>
      </c>
      <c r="Y57" s="60">
        <v>0.26315789473684209</v>
      </c>
      <c r="Z57" s="60" t="s">
        <v>213</v>
      </c>
      <c r="AA57" s="60">
        <v>0.42857142857142855</v>
      </c>
      <c r="AB57" s="60" t="s">
        <v>114</v>
      </c>
      <c r="AC57" s="59">
        <v>7</v>
      </c>
      <c r="AD57" s="104">
        <v>0.25</v>
      </c>
    </row>
    <row r="58" spans="1:30" x14ac:dyDescent="0.25">
      <c r="A58" s="85" t="str">
        <f t="shared" si="5"/>
        <v>50</v>
      </c>
      <c r="B58" s="88" t="str">
        <f t="shared" si="6"/>
        <v>Justin Tshinnie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32</v>
      </c>
      <c r="P58" s="56">
        <f t="shared" si="8"/>
        <v>12</v>
      </c>
      <c r="Q58" s="56">
        <f t="shared" si="9"/>
        <v>7</v>
      </c>
      <c r="R58" s="93">
        <f t="shared" si="10"/>
        <v>2</v>
      </c>
      <c r="S58" s="87">
        <f t="shared" si="11"/>
        <v>0.375</v>
      </c>
      <c r="U58" s="43" t="s">
        <v>236</v>
      </c>
      <c r="V58" s="88" t="s">
        <v>237</v>
      </c>
      <c r="W58" s="59">
        <v>2</v>
      </c>
      <c r="X58" s="59">
        <v>2</v>
      </c>
      <c r="Y58" s="60">
        <v>0.375</v>
      </c>
      <c r="Z58" s="60" t="s">
        <v>114</v>
      </c>
      <c r="AA58" s="60">
        <v>0.2857142857142857</v>
      </c>
      <c r="AB58" s="60" t="s">
        <v>114</v>
      </c>
      <c r="AC58" s="59">
        <v>7</v>
      </c>
      <c r="AD58" s="104">
        <v>0.375</v>
      </c>
    </row>
    <row r="59" spans="1:30" x14ac:dyDescent="0.25">
      <c r="A59" s="85" t="str">
        <f t="shared" si="5"/>
        <v>25</v>
      </c>
      <c r="B59" s="88" t="str">
        <f t="shared" si="6"/>
        <v>Olivia Duron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1</v>
      </c>
      <c r="P59" s="56">
        <f t="shared" si="8"/>
        <v>0</v>
      </c>
      <c r="Q59" s="56">
        <f t="shared" si="9"/>
        <v>1</v>
      </c>
      <c r="R59" s="93">
        <f t="shared" si="10"/>
        <v>0</v>
      </c>
      <c r="S59" s="87">
        <f t="shared" si="11"/>
        <v>0</v>
      </c>
      <c r="U59" s="43" t="s">
        <v>163</v>
      </c>
      <c r="V59" s="88" t="s">
        <v>189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209</v>
      </c>
      <c r="AC59" s="59">
        <v>2</v>
      </c>
      <c r="AD59" s="104">
        <v>0</v>
      </c>
    </row>
    <row r="60" spans="1:30" x14ac:dyDescent="0.25">
      <c r="A60" s="85" t="str">
        <f t="shared" si="5"/>
        <v>36</v>
      </c>
      <c r="B60" s="88" t="str">
        <f t="shared" si="6"/>
        <v>Joga Singh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10</v>
      </c>
      <c r="P60" s="56">
        <f t="shared" si="8"/>
        <v>0</v>
      </c>
      <c r="Q60" s="56">
        <f t="shared" si="9"/>
        <v>6</v>
      </c>
      <c r="R60" s="93">
        <f t="shared" si="10"/>
        <v>0</v>
      </c>
      <c r="S60" s="87">
        <f t="shared" si="11"/>
        <v>0</v>
      </c>
      <c r="U60" s="43" t="s">
        <v>191</v>
      </c>
      <c r="V60" s="88" t="s">
        <v>296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114</v>
      </c>
      <c r="AC60" s="59">
        <v>6</v>
      </c>
      <c r="AD60" s="104">
        <v>0</v>
      </c>
    </row>
    <row r="61" spans="1:30" x14ac:dyDescent="0.25">
      <c r="A61" s="85" t="str">
        <f t="shared" si="5"/>
        <v>12</v>
      </c>
      <c r="B61" s="88" t="str">
        <f t="shared" si="6"/>
        <v>Patty Greene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 t="s">
        <v>187</v>
      </c>
      <c r="V61" s="88" t="s">
        <v>317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1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Daniel Greene Jr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141</v>
      </c>
      <c r="P68" s="21">
        <f t="shared" si="12"/>
        <v>52</v>
      </c>
      <c r="Q68" s="146">
        <f t="shared" si="12"/>
        <v>28</v>
      </c>
      <c r="R68" s="145"/>
      <c r="S68" s="147">
        <f>SUM(Q68/O68)</f>
        <v>0.19858156028368795</v>
      </c>
      <c r="V68" s="56" t="s">
        <v>23</v>
      </c>
      <c r="W68" s="59">
        <v>57</v>
      </c>
      <c r="X68" s="59">
        <v>57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Carly Bradford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41</v>
      </c>
      <c r="P69" s="56">
        <f t="shared" si="12"/>
        <v>8</v>
      </c>
      <c r="Q69" s="56">
        <f t="shared" si="12"/>
        <v>17</v>
      </c>
      <c r="R69" s="93"/>
      <c r="S69" s="148">
        <f>SUM(Q69/O69)</f>
        <v>0.41463414634146339</v>
      </c>
      <c r="V69" s="68" t="s">
        <v>24</v>
      </c>
      <c r="W69" s="63"/>
      <c r="X69" s="63"/>
      <c r="Y69" s="69">
        <v>0.4642857142857143</v>
      </c>
      <c r="Z69" s="69"/>
      <c r="AA69" s="69">
        <v>3.2857142857142856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182</v>
      </c>
      <c r="P71" s="70">
        <f>SUM(P50:P65)</f>
        <v>60</v>
      </c>
      <c r="Q71" s="70">
        <f>SUM(Q50:Q65)</f>
        <v>45</v>
      </c>
      <c r="R71" s="70">
        <f>SUM(R50:R65)</f>
        <v>57</v>
      </c>
      <c r="S71" s="71">
        <f>AVERAGE(P71/O71)</f>
        <v>0.32967032967032966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182</v>
      </c>
      <c r="D72" s="29">
        <f>SUM(P47,D71)</f>
        <v>60</v>
      </c>
      <c r="E72" s="29">
        <f>SUM(Q47,E71)</f>
        <v>45</v>
      </c>
      <c r="F72" s="29">
        <f>SUM(R47,F71)</f>
        <v>57</v>
      </c>
      <c r="G72" s="29">
        <f t="shared" ref="G72:M72" si="14">SUM(C72,G71)</f>
        <v>182</v>
      </c>
      <c r="H72" s="29">
        <f t="shared" si="14"/>
        <v>60</v>
      </c>
      <c r="I72" s="29">
        <f t="shared" si="14"/>
        <v>45</v>
      </c>
      <c r="J72" s="29">
        <f t="shared" si="14"/>
        <v>57</v>
      </c>
      <c r="K72" s="29">
        <f t="shared" si="14"/>
        <v>182</v>
      </c>
      <c r="L72" s="29">
        <f t="shared" si="14"/>
        <v>60</v>
      </c>
      <c r="M72" s="29">
        <f t="shared" si="14"/>
        <v>45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0.56204379562043794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1.0833333333333333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7</v>
      </c>
      <c r="E75" s="75" t="s">
        <v>32</v>
      </c>
      <c r="V75" s="79" t="s">
        <v>29</v>
      </c>
      <c r="W75" s="62" t="s">
        <v>238</v>
      </c>
      <c r="X75" s="81">
        <v>0.80141843971631199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239</v>
      </c>
      <c r="X76" s="151">
        <v>0.58536585365853666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7" priority="1" stopIfTrue="1" operator="equal">
      <formula>$Y$69</formula>
    </cfRule>
  </conditionalFormatting>
  <conditionalFormatting sqref="AA51:AB67">
    <cfRule type="cellIs" dxfId="6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D8AE-8F3B-4183-B0F1-4B06E245251C}">
  <sheetPr codeName="Sheet27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6" t="s">
        <v>177</v>
      </c>
      <c r="D1" s="157"/>
      <c r="E1" s="158"/>
      <c r="F1" s="4">
        <v>5</v>
      </c>
      <c r="G1" s="156" t="s">
        <v>36</v>
      </c>
      <c r="H1" s="157"/>
      <c r="I1" s="158"/>
      <c r="J1" s="4">
        <v>3</v>
      </c>
      <c r="K1" s="156" t="s">
        <v>40</v>
      </c>
      <c r="L1" s="157"/>
      <c r="M1" s="158"/>
      <c r="N1" s="4">
        <v>0</v>
      </c>
      <c r="O1" s="156" t="s">
        <v>126</v>
      </c>
      <c r="P1" s="157"/>
      <c r="Q1" s="158"/>
      <c r="R1" s="5">
        <v>5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85" t="s">
        <v>178</v>
      </c>
      <c r="B3" s="88" t="s">
        <v>314</v>
      </c>
      <c r="C3" s="12">
        <v>6</v>
      </c>
      <c r="D3" s="13">
        <v>3</v>
      </c>
      <c r="E3" s="13">
        <v>1</v>
      </c>
      <c r="F3" s="14">
        <v>3</v>
      </c>
      <c r="G3" s="12">
        <v>4</v>
      </c>
      <c r="H3" s="13">
        <v>3</v>
      </c>
      <c r="I3" s="13">
        <v>0</v>
      </c>
      <c r="J3" s="14">
        <v>5</v>
      </c>
      <c r="K3" s="12">
        <v>3</v>
      </c>
      <c r="L3" s="13">
        <v>3</v>
      </c>
      <c r="M3" s="13">
        <v>0</v>
      </c>
      <c r="N3" s="14">
        <v>0</v>
      </c>
      <c r="O3" s="12">
        <v>5</v>
      </c>
      <c r="P3" s="13">
        <v>2</v>
      </c>
      <c r="Q3" s="13">
        <v>0</v>
      </c>
      <c r="R3" s="14">
        <v>3</v>
      </c>
      <c r="S3" s="17"/>
    </row>
    <row r="4" spans="1:20" x14ac:dyDescent="0.25">
      <c r="A4" s="85" t="s">
        <v>176</v>
      </c>
      <c r="B4" s="88" t="s">
        <v>275</v>
      </c>
      <c r="C4" s="12">
        <v>6</v>
      </c>
      <c r="D4" s="13">
        <v>5</v>
      </c>
      <c r="E4" s="13">
        <v>1</v>
      </c>
      <c r="F4" s="14">
        <v>0</v>
      </c>
      <c r="G4" s="12">
        <v>4</v>
      </c>
      <c r="H4" s="13">
        <v>3</v>
      </c>
      <c r="I4" s="13">
        <v>0</v>
      </c>
      <c r="J4" s="14">
        <v>0</v>
      </c>
      <c r="K4" s="12">
        <v>3</v>
      </c>
      <c r="L4" s="13">
        <v>2</v>
      </c>
      <c r="M4" s="13">
        <v>0</v>
      </c>
      <c r="N4" s="14">
        <v>0</v>
      </c>
      <c r="O4" s="12">
        <v>5</v>
      </c>
      <c r="P4" s="13">
        <v>3</v>
      </c>
      <c r="Q4" s="13">
        <v>0</v>
      </c>
      <c r="R4" s="14">
        <v>0</v>
      </c>
      <c r="S4" s="17"/>
      <c r="T4" s="100"/>
    </row>
    <row r="5" spans="1:20" x14ac:dyDescent="0.25">
      <c r="A5" s="85" t="s">
        <v>140</v>
      </c>
      <c r="B5" s="88" t="s">
        <v>253</v>
      </c>
      <c r="C5" s="12">
        <v>6</v>
      </c>
      <c r="D5" s="13">
        <v>5</v>
      </c>
      <c r="E5" s="13">
        <v>1</v>
      </c>
      <c r="F5" s="14">
        <v>0</v>
      </c>
      <c r="G5" s="12">
        <v>4</v>
      </c>
      <c r="H5" s="13">
        <v>2</v>
      </c>
      <c r="I5" s="13">
        <v>0</v>
      </c>
      <c r="J5" s="14">
        <v>0</v>
      </c>
      <c r="K5" s="12">
        <v>2</v>
      </c>
      <c r="L5" s="13">
        <v>2</v>
      </c>
      <c r="M5" s="13">
        <v>0</v>
      </c>
      <c r="N5" s="14">
        <v>1</v>
      </c>
      <c r="O5" s="12">
        <v>5</v>
      </c>
      <c r="P5" s="13">
        <v>4</v>
      </c>
      <c r="Q5" s="13">
        <v>0</v>
      </c>
      <c r="R5" s="14">
        <v>2</v>
      </c>
      <c r="S5" s="17"/>
      <c r="T5" s="100"/>
    </row>
    <row r="6" spans="1:20" x14ac:dyDescent="0.25">
      <c r="A6" s="85" t="s">
        <v>254</v>
      </c>
      <c r="B6" s="88" t="s">
        <v>255</v>
      </c>
      <c r="C6" s="12">
        <v>0</v>
      </c>
      <c r="D6" s="13">
        <v>0</v>
      </c>
      <c r="E6" s="13">
        <v>0</v>
      </c>
      <c r="F6" s="14">
        <v>3</v>
      </c>
      <c r="G6" s="12">
        <v>2</v>
      </c>
      <c r="H6" s="13">
        <v>0</v>
      </c>
      <c r="I6" s="13">
        <v>0</v>
      </c>
      <c r="J6" s="14">
        <v>2</v>
      </c>
      <c r="K6" s="12">
        <v>3</v>
      </c>
      <c r="L6" s="13">
        <v>1</v>
      </c>
      <c r="M6" s="13">
        <v>2</v>
      </c>
      <c r="N6" s="14">
        <v>2</v>
      </c>
      <c r="O6" s="12">
        <v>2</v>
      </c>
      <c r="P6" s="13">
        <v>1</v>
      </c>
      <c r="Q6" s="13">
        <v>0</v>
      </c>
      <c r="R6" s="14">
        <v>0</v>
      </c>
      <c r="S6" s="17" t="s">
        <v>8</v>
      </c>
      <c r="T6" s="100"/>
    </row>
    <row r="7" spans="1:20" x14ac:dyDescent="0.25">
      <c r="A7" s="85" t="s">
        <v>190</v>
      </c>
      <c r="B7" s="88" t="s">
        <v>256</v>
      </c>
      <c r="C7" s="12">
        <v>4</v>
      </c>
      <c r="D7" s="13">
        <v>0</v>
      </c>
      <c r="E7" s="13">
        <v>1</v>
      </c>
      <c r="F7" s="14">
        <v>2</v>
      </c>
      <c r="G7" s="12">
        <v>1</v>
      </c>
      <c r="H7" s="13">
        <v>1</v>
      </c>
      <c r="I7" s="13">
        <v>0</v>
      </c>
      <c r="J7" s="14">
        <v>2</v>
      </c>
      <c r="K7" s="12">
        <v>0</v>
      </c>
      <c r="L7" s="13">
        <v>0</v>
      </c>
      <c r="M7" s="13">
        <v>0</v>
      </c>
      <c r="N7" s="14">
        <v>1</v>
      </c>
      <c r="O7" s="12">
        <v>2</v>
      </c>
      <c r="P7" s="13">
        <v>2</v>
      </c>
      <c r="Q7" s="13">
        <v>0</v>
      </c>
      <c r="R7" s="14">
        <v>2</v>
      </c>
      <c r="S7" s="17"/>
      <c r="T7" s="100"/>
    </row>
    <row r="8" spans="1:20" x14ac:dyDescent="0.25">
      <c r="A8" s="85" t="s">
        <v>132</v>
      </c>
      <c r="B8" s="88" t="s">
        <v>257</v>
      </c>
      <c r="C8" s="12">
        <v>2</v>
      </c>
      <c r="D8" s="13">
        <v>1</v>
      </c>
      <c r="E8" s="13">
        <v>1</v>
      </c>
      <c r="F8" s="14">
        <v>0</v>
      </c>
      <c r="G8" s="12">
        <v>0</v>
      </c>
      <c r="H8" s="13">
        <v>0</v>
      </c>
      <c r="I8" s="13">
        <v>0</v>
      </c>
      <c r="J8" s="14">
        <v>1</v>
      </c>
      <c r="K8" s="12">
        <v>1</v>
      </c>
      <c r="L8" s="13">
        <v>1</v>
      </c>
      <c r="M8" s="13">
        <v>0</v>
      </c>
      <c r="N8" s="14">
        <v>3</v>
      </c>
      <c r="O8" s="12"/>
      <c r="P8" s="13"/>
      <c r="Q8" s="13"/>
      <c r="R8" s="14"/>
      <c r="S8" s="17"/>
      <c r="T8" s="100"/>
    </row>
    <row r="9" spans="1:20" x14ac:dyDescent="0.25">
      <c r="A9" s="85" t="s">
        <v>149</v>
      </c>
      <c r="B9" s="88" t="s">
        <v>258</v>
      </c>
      <c r="C9" s="12">
        <v>6</v>
      </c>
      <c r="D9" s="13">
        <v>3</v>
      </c>
      <c r="E9" s="13">
        <v>2</v>
      </c>
      <c r="F9" s="14">
        <v>6</v>
      </c>
      <c r="G9" s="12">
        <v>4</v>
      </c>
      <c r="H9" s="13">
        <v>2</v>
      </c>
      <c r="I9" s="13">
        <v>1</v>
      </c>
      <c r="J9" s="14">
        <v>1</v>
      </c>
      <c r="K9" s="12">
        <v>3</v>
      </c>
      <c r="L9" s="13">
        <v>2</v>
      </c>
      <c r="M9" s="13">
        <v>0</v>
      </c>
      <c r="N9" s="14">
        <v>2</v>
      </c>
      <c r="O9" s="12">
        <v>5</v>
      </c>
      <c r="P9" s="13">
        <v>2</v>
      </c>
      <c r="Q9" s="13">
        <v>1</v>
      </c>
      <c r="R9" s="14">
        <v>3</v>
      </c>
      <c r="S9" s="17"/>
      <c r="T9" s="100"/>
    </row>
    <row r="10" spans="1:20" x14ac:dyDescent="0.25">
      <c r="A10" s="85" t="s">
        <v>179</v>
      </c>
      <c r="B10" s="88" t="s">
        <v>259</v>
      </c>
      <c r="C10" s="12">
        <v>5</v>
      </c>
      <c r="D10" s="13">
        <v>3</v>
      </c>
      <c r="E10" s="13">
        <v>0</v>
      </c>
      <c r="F10" s="14">
        <v>1</v>
      </c>
      <c r="G10" s="12">
        <v>4</v>
      </c>
      <c r="H10" s="13">
        <v>3</v>
      </c>
      <c r="I10" s="13">
        <v>0</v>
      </c>
      <c r="J10" s="14">
        <v>1</v>
      </c>
      <c r="K10" s="12">
        <v>3</v>
      </c>
      <c r="L10" s="13">
        <v>1</v>
      </c>
      <c r="M10" s="13">
        <v>1</v>
      </c>
      <c r="N10" s="14">
        <v>2</v>
      </c>
      <c r="O10" s="12">
        <v>5</v>
      </c>
      <c r="P10" s="13">
        <v>3</v>
      </c>
      <c r="Q10" s="13">
        <v>0</v>
      </c>
      <c r="R10" s="14">
        <v>1</v>
      </c>
      <c r="S10" s="17"/>
      <c r="T10" s="100"/>
    </row>
    <row r="11" spans="1:20" x14ac:dyDescent="0.25">
      <c r="A11" s="85"/>
      <c r="B11" s="88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5"/>
      <c r="P11" s="13"/>
      <c r="Q11" s="13"/>
      <c r="R11" s="16"/>
      <c r="S11" s="17"/>
      <c r="T11" s="100"/>
    </row>
    <row r="12" spans="1:20" x14ac:dyDescent="0.25">
      <c r="A12" s="85"/>
      <c r="B12" s="88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  <c r="T12" s="100"/>
    </row>
    <row r="13" spans="1:20" x14ac:dyDescent="0.25">
      <c r="A13" s="85"/>
      <c r="B13" s="8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  <c r="T13" s="100"/>
    </row>
    <row r="14" spans="1:20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  <c r="T14" s="100"/>
    </row>
    <row r="15" spans="1:20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100"/>
    </row>
    <row r="16" spans="1:20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</row>
    <row r="19" spans="1:24" x14ac:dyDescent="0.25">
      <c r="A19" s="18" t="s">
        <v>9</v>
      </c>
      <c r="B19" s="154" t="s">
        <v>260</v>
      </c>
      <c r="C19" s="20">
        <v>35</v>
      </c>
      <c r="D19" s="21">
        <v>20</v>
      </c>
      <c r="E19" s="21">
        <v>7</v>
      </c>
      <c r="F19" s="22">
        <v>15</v>
      </c>
      <c r="G19" s="20">
        <v>23</v>
      </c>
      <c r="H19" s="21">
        <v>14</v>
      </c>
      <c r="I19" s="21">
        <v>1</v>
      </c>
      <c r="J19" s="22">
        <v>12</v>
      </c>
      <c r="K19" s="20">
        <v>18</v>
      </c>
      <c r="L19" s="21">
        <v>12</v>
      </c>
      <c r="M19" s="21">
        <v>3</v>
      </c>
      <c r="N19" s="22">
        <v>11</v>
      </c>
      <c r="O19" s="20">
        <v>29</v>
      </c>
      <c r="P19" s="21">
        <v>17</v>
      </c>
      <c r="Q19" s="21">
        <v>1</v>
      </c>
      <c r="R19" s="23">
        <v>11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35</v>
      </c>
      <c r="D22" s="29">
        <f t="shared" si="0"/>
        <v>20</v>
      </c>
      <c r="E22" s="29">
        <f t="shared" si="0"/>
        <v>7</v>
      </c>
      <c r="F22" s="29">
        <f t="shared" si="0"/>
        <v>15</v>
      </c>
      <c r="G22" s="29">
        <f t="shared" si="0"/>
        <v>23</v>
      </c>
      <c r="H22" s="29">
        <f t="shared" si="0"/>
        <v>14</v>
      </c>
      <c r="I22" s="29">
        <f t="shared" si="0"/>
        <v>1</v>
      </c>
      <c r="J22" s="29">
        <f t="shared" si="0"/>
        <v>12</v>
      </c>
      <c r="K22" s="29">
        <f t="shared" si="0"/>
        <v>18</v>
      </c>
      <c r="L22" s="29">
        <f t="shared" si="0"/>
        <v>12</v>
      </c>
      <c r="M22" s="29">
        <f t="shared" si="0"/>
        <v>3</v>
      </c>
      <c r="N22" s="29">
        <f t="shared" si="0"/>
        <v>11</v>
      </c>
      <c r="O22" s="29">
        <f t="shared" si="0"/>
        <v>29</v>
      </c>
      <c r="P22" s="29">
        <f t="shared" si="0"/>
        <v>17</v>
      </c>
      <c r="Q22" s="29">
        <f t="shared" si="0"/>
        <v>1</v>
      </c>
      <c r="R22" s="28">
        <f t="shared" si="0"/>
        <v>11</v>
      </c>
      <c r="S22" s="24"/>
    </row>
    <row r="23" spans="1:24" ht="13.8" thickBot="1" x14ac:dyDescent="0.3">
      <c r="A23" s="18"/>
      <c r="B23" s="28" t="s">
        <v>11</v>
      </c>
      <c r="C23" s="30">
        <f>C22</f>
        <v>35</v>
      </c>
      <c r="D23" s="30">
        <f>D22</f>
        <v>20</v>
      </c>
      <c r="E23" s="30">
        <f>E22</f>
        <v>7</v>
      </c>
      <c r="F23" s="30">
        <f>F22</f>
        <v>15</v>
      </c>
      <c r="G23" s="30">
        <f t="shared" ref="G23:R23" si="1">SUM(C23,G22)</f>
        <v>58</v>
      </c>
      <c r="H23" s="30">
        <f t="shared" si="1"/>
        <v>34</v>
      </c>
      <c r="I23" s="30">
        <f t="shared" si="1"/>
        <v>8</v>
      </c>
      <c r="J23" s="30">
        <f t="shared" si="1"/>
        <v>27</v>
      </c>
      <c r="K23" s="30">
        <f t="shared" si="1"/>
        <v>76</v>
      </c>
      <c r="L23" s="30">
        <f t="shared" si="1"/>
        <v>46</v>
      </c>
      <c r="M23" s="30">
        <f t="shared" si="1"/>
        <v>11</v>
      </c>
      <c r="N23" s="30">
        <f t="shared" si="1"/>
        <v>38</v>
      </c>
      <c r="O23" s="31">
        <f t="shared" si="1"/>
        <v>105</v>
      </c>
      <c r="P23" s="30">
        <f t="shared" si="1"/>
        <v>63</v>
      </c>
      <c r="Q23" s="30">
        <f t="shared" si="1"/>
        <v>12</v>
      </c>
      <c r="R23" s="32">
        <f t="shared" si="1"/>
        <v>49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128</v>
      </c>
      <c r="D25" s="157"/>
      <c r="E25" s="158"/>
      <c r="F25" s="4">
        <v>6</v>
      </c>
      <c r="G25" s="159" t="s">
        <v>35</v>
      </c>
      <c r="H25" s="157"/>
      <c r="I25" s="158"/>
      <c r="J25" s="4">
        <v>19</v>
      </c>
      <c r="K25" s="159" t="s">
        <v>170</v>
      </c>
      <c r="L25" s="157"/>
      <c r="M25" s="158"/>
      <c r="N25" s="4">
        <v>10</v>
      </c>
      <c r="O25" s="159" t="s">
        <v>35</v>
      </c>
      <c r="P25" s="157"/>
      <c r="Q25" s="158"/>
      <c r="R25" s="5">
        <v>23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T26" s="100"/>
      <c r="U26" s="39"/>
      <c r="V26" s="39"/>
      <c r="W26" s="39"/>
      <c r="X26" s="39"/>
    </row>
    <row r="27" spans="1:24" x14ac:dyDescent="0.25">
      <c r="A27" s="85" t="str">
        <f t="shared" ref="A27:B42" si="2">A3</f>
        <v>55</v>
      </c>
      <c r="B27" s="88" t="str">
        <f t="shared" si="2"/>
        <v>Vincent Chiu</v>
      </c>
      <c r="C27" s="12">
        <v>5</v>
      </c>
      <c r="D27" s="13">
        <v>2</v>
      </c>
      <c r="E27" s="13">
        <v>0</v>
      </c>
      <c r="F27" s="14">
        <v>3</v>
      </c>
      <c r="G27" s="12">
        <v>5</v>
      </c>
      <c r="H27" s="13">
        <v>1</v>
      </c>
      <c r="I27" s="13">
        <v>0</v>
      </c>
      <c r="J27" s="14">
        <v>3</v>
      </c>
      <c r="K27" s="12">
        <v>5</v>
      </c>
      <c r="L27" s="13">
        <v>3</v>
      </c>
      <c r="M27" s="13">
        <v>0</v>
      </c>
      <c r="N27" s="14">
        <v>3</v>
      </c>
      <c r="O27" s="15">
        <v>6</v>
      </c>
      <c r="P27" s="13">
        <v>5</v>
      </c>
      <c r="Q27" s="13">
        <v>0</v>
      </c>
      <c r="R27" s="16">
        <v>5</v>
      </c>
      <c r="S27" s="17"/>
      <c r="T27" s="100"/>
      <c r="U27" s="152"/>
      <c r="V27" s="42"/>
      <c r="W27" s="41"/>
      <c r="X27" s="39"/>
    </row>
    <row r="28" spans="1:24" ht="12.75" customHeight="1" x14ac:dyDescent="0.25">
      <c r="A28" s="85" t="str">
        <f t="shared" si="2"/>
        <v>35</v>
      </c>
      <c r="B28" s="88" t="str">
        <f t="shared" si="2"/>
        <v>Kent Ku</v>
      </c>
      <c r="C28" s="12">
        <v>5</v>
      </c>
      <c r="D28" s="13">
        <v>3</v>
      </c>
      <c r="E28" s="13">
        <v>0</v>
      </c>
      <c r="F28" s="14">
        <v>0</v>
      </c>
      <c r="G28" s="12">
        <v>5</v>
      </c>
      <c r="H28" s="13">
        <v>3</v>
      </c>
      <c r="I28" s="13">
        <v>1</v>
      </c>
      <c r="J28" s="14">
        <v>1</v>
      </c>
      <c r="K28" s="12">
        <v>5</v>
      </c>
      <c r="L28" s="13">
        <v>5</v>
      </c>
      <c r="M28" s="13">
        <v>0</v>
      </c>
      <c r="N28" s="14">
        <v>0</v>
      </c>
      <c r="O28" s="15">
        <v>7</v>
      </c>
      <c r="P28" s="13">
        <v>5</v>
      </c>
      <c r="Q28" s="13">
        <v>1</v>
      </c>
      <c r="R28" s="16">
        <v>1</v>
      </c>
      <c r="S28" s="17"/>
      <c r="T28" s="100"/>
      <c r="U28" s="100"/>
      <c r="V28" s="39"/>
      <c r="W28" s="39"/>
      <c r="X28" s="39"/>
    </row>
    <row r="29" spans="1:24" ht="12.75" customHeight="1" x14ac:dyDescent="0.25">
      <c r="A29" s="85" t="str">
        <f t="shared" si="2"/>
        <v>26</v>
      </c>
      <c r="B29" s="88" t="str">
        <f t="shared" si="2"/>
        <v>Jack Lai</v>
      </c>
      <c r="C29" s="12">
        <v>5</v>
      </c>
      <c r="D29" s="13">
        <v>3</v>
      </c>
      <c r="E29" s="13">
        <v>1</v>
      </c>
      <c r="F29" s="14">
        <v>0</v>
      </c>
      <c r="G29" s="12">
        <v>5</v>
      </c>
      <c r="H29" s="13">
        <v>1</v>
      </c>
      <c r="I29" s="13">
        <v>1</v>
      </c>
      <c r="J29" s="14">
        <v>0</v>
      </c>
      <c r="K29" s="12">
        <v>5</v>
      </c>
      <c r="L29" s="13">
        <v>2</v>
      </c>
      <c r="M29" s="13">
        <v>0</v>
      </c>
      <c r="N29" s="14">
        <v>0</v>
      </c>
      <c r="O29" s="15">
        <v>7</v>
      </c>
      <c r="P29" s="13">
        <v>2</v>
      </c>
      <c r="Q29" s="13">
        <v>2</v>
      </c>
      <c r="R29" s="16">
        <v>1</v>
      </c>
      <c r="S29" s="17"/>
      <c r="T29" s="100"/>
      <c r="U29" s="100"/>
      <c r="V29" s="39"/>
      <c r="W29" s="39"/>
      <c r="X29" s="39"/>
    </row>
    <row r="30" spans="1:24" ht="12.75" customHeight="1" x14ac:dyDescent="0.25">
      <c r="A30" s="85" t="str">
        <f t="shared" si="2"/>
        <v>56</v>
      </c>
      <c r="B30" s="88" t="str">
        <f t="shared" si="2"/>
        <v>Terry Huang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4"/>
      <c r="O30" s="15"/>
      <c r="P30" s="13"/>
      <c r="Q30" s="13"/>
      <c r="R30" s="16"/>
      <c r="S30" s="17"/>
      <c r="T30" s="100"/>
      <c r="U30" s="100"/>
      <c r="V30" s="39"/>
      <c r="W30" s="44"/>
      <c r="X30" s="39"/>
    </row>
    <row r="31" spans="1:24" ht="12.75" customHeight="1" x14ac:dyDescent="0.25">
      <c r="A31" s="85" t="str">
        <f t="shared" si="2"/>
        <v>52</v>
      </c>
      <c r="B31" s="88" t="str">
        <f t="shared" si="2"/>
        <v>Fernando Chang</v>
      </c>
      <c r="C31" s="12">
        <v>5</v>
      </c>
      <c r="D31" s="13">
        <v>3</v>
      </c>
      <c r="E31" s="13">
        <v>0</v>
      </c>
      <c r="F31" s="14">
        <v>4</v>
      </c>
      <c r="G31" s="12">
        <v>5</v>
      </c>
      <c r="H31" s="13">
        <v>2</v>
      </c>
      <c r="I31" s="13">
        <v>0</v>
      </c>
      <c r="J31" s="14">
        <v>4</v>
      </c>
      <c r="K31" s="12">
        <v>5</v>
      </c>
      <c r="L31" s="13">
        <v>1</v>
      </c>
      <c r="M31" s="13">
        <v>0</v>
      </c>
      <c r="N31" s="14">
        <v>1</v>
      </c>
      <c r="O31" s="15">
        <v>7</v>
      </c>
      <c r="P31" s="13">
        <v>6</v>
      </c>
      <c r="Q31" s="13">
        <v>0</v>
      </c>
      <c r="R31" s="16">
        <v>3</v>
      </c>
      <c r="S31" s="17"/>
      <c r="T31" s="131"/>
      <c r="U31" s="100"/>
      <c r="V31" s="39"/>
      <c r="W31" s="44"/>
      <c r="X31" s="39"/>
    </row>
    <row r="32" spans="1:24" ht="12.75" customHeight="1" x14ac:dyDescent="0.25">
      <c r="A32" s="85" t="str">
        <f t="shared" si="2"/>
        <v>23</v>
      </c>
      <c r="B32" s="88" t="str">
        <f t="shared" si="2"/>
        <v>Jovi Sung</v>
      </c>
      <c r="C32" s="12">
        <v>0</v>
      </c>
      <c r="D32" s="13">
        <v>0</v>
      </c>
      <c r="E32" s="13">
        <v>0</v>
      </c>
      <c r="F32" s="14">
        <v>3</v>
      </c>
      <c r="G32" s="12"/>
      <c r="H32" s="13"/>
      <c r="I32" s="13"/>
      <c r="J32" s="14"/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 t="s">
        <v>8</v>
      </c>
      <c r="T32" s="100"/>
      <c r="U32" s="100"/>
      <c r="V32" s="39"/>
      <c r="W32" s="44"/>
      <c r="X32" s="39"/>
    </row>
    <row r="33" spans="1:24" ht="12.75" customHeight="1" x14ac:dyDescent="0.25">
      <c r="A33" s="85" t="str">
        <f t="shared" si="2"/>
        <v>21</v>
      </c>
      <c r="B33" s="88" t="str">
        <f t="shared" si="2"/>
        <v>Rock Kuo</v>
      </c>
      <c r="C33" s="12">
        <v>5</v>
      </c>
      <c r="D33" s="13">
        <v>0</v>
      </c>
      <c r="E33" s="13">
        <v>2</v>
      </c>
      <c r="F33" s="14">
        <v>2</v>
      </c>
      <c r="G33" s="12">
        <v>4</v>
      </c>
      <c r="H33" s="13">
        <v>0</v>
      </c>
      <c r="I33" s="13">
        <v>1</v>
      </c>
      <c r="J33" s="14">
        <v>1</v>
      </c>
      <c r="K33" s="12">
        <v>5</v>
      </c>
      <c r="L33" s="13">
        <v>2</v>
      </c>
      <c r="M33" s="13">
        <v>2</v>
      </c>
      <c r="N33" s="14">
        <v>4</v>
      </c>
      <c r="O33" s="15">
        <v>6</v>
      </c>
      <c r="P33" s="13">
        <v>6</v>
      </c>
      <c r="Q33" s="13">
        <v>0</v>
      </c>
      <c r="R33" s="16">
        <v>3</v>
      </c>
      <c r="S33" s="17"/>
      <c r="T33" s="100"/>
      <c r="U33" s="131"/>
      <c r="V33" s="39"/>
      <c r="W33" s="44"/>
      <c r="X33" s="39"/>
    </row>
    <row r="34" spans="1:24" ht="12.75" customHeight="1" x14ac:dyDescent="0.25">
      <c r="A34" s="85" t="str">
        <f t="shared" si="2"/>
        <v>24</v>
      </c>
      <c r="B34" s="88" t="str">
        <f t="shared" si="2"/>
        <v>Jimmy Chen</v>
      </c>
      <c r="C34" s="12">
        <v>4</v>
      </c>
      <c r="D34" s="13">
        <v>3</v>
      </c>
      <c r="E34" s="13">
        <v>0</v>
      </c>
      <c r="F34" s="14">
        <v>0</v>
      </c>
      <c r="G34" s="12">
        <v>4</v>
      </c>
      <c r="H34" s="13">
        <v>3</v>
      </c>
      <c r="I34" s="13">
        <v>0</v>
      </c>
      <c r="J34" s="14">
        <v>2</v>
      </c>
      <c r="K34" s="12">
        <v>5</v>
      </c>
      <c r="L34" s="13">
        <v>2</v>
      </c>
      <c r="M34" s="13">
        <v>0</v>
      </c>
      <c r="N34" s="14">
        <v>3</v>
      </c>
      <c r="O34" s="15">
        <v>7</v>
      </c>
      <c r="P34" s="13">
        <v>0</v>
      </c>
      <c r="Q34" s="13">
        <v>1</v>
      </c>
      <c r="R34" s="16">
        <v>1</v>
      </c>
      <c r="S34" s="17"/>
      <c r="U34" s="100"/>
      <c r="V34" s="39"/>
      <c r="W34" s="44"/>
      <c r="X34" s="39"/>
    </row>
    <row r="35" spans="1:24" ht="12.75" customHeight="1" x14ac:dyDescent="0.25">
      <c r="A35" s="85">
        <f t="shared" si="2"/>
        <v>0</v>
      </c>
      <c r="B35" s="88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T35" s="100"/>
      <c r="U35" s="100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T36" s="100"/>
      <c r="U36" s="100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T37" s="100"/>
      <c r="U37" s="100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T38" s="100"/>
      <c r="U38" s="152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T39" s="100"/>
      <c r="U39" s="100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T40" s="100"/>
      <c r="U40" s="100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T41" s="100"/>
      <c r="U41" s="100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T42" s="100"/>
      <c r="U42" s="100"/>
      <c r="V42" s="39"/>
      <c r="W42" s="39"/>
      <c r="X42" s="39"/>
    </row>
    <row r="43" spans="1:24" x14ac:dyDescent="0.25">
      <c r="A43" s="18" t="s">
        <v>9</v>
      </c>
      <c r="B43" s="19" t="str">
        <f>B19</f>
        <v>Leo Lin</v>
      </c>
      <c r="C43" s="20">
        <v>29</v>
      </c>
      <c r="D43" s="21">
        <v>14</v>
      </c>
      <c r="E43" s="21">
        <v>3</v>
      </c>
      <c r="F43" s="22">
        <v>12</v>
      </c>
      <c r="G43" s="20">
        <v>28</v>
      </c>
      <c r="H43" s="21">
        <v>10</v>
      </c>
      <c r="I43" s="21">
        <v>3</v>
      </c>
      <c r="J43" s="22">
        <v>11</v>
      </c>
      <c r="K43" s="20">
        <v>30</v>
      </c>
      <c r="L43" s="21">
        <v>15</v>
      </c>
      <c r="M43" s="21">
        <v>2</v>
      </c>
      <c r="N43" s="22">
        <v>11</v>
      </c>
      <c r="O43" s="20">
        <v>40</v>
      </c>
      <c r="P43" s="21">
        <v>24</v>
      </c>
      <c r="Q43" s="21">
        <v>4</v>
      </c>
      <c r="R43" s="23">
        <v>14</v>
      </c>
      <c r="S43" s="24"/>
      <c r="T43" s="100"/>
      <c r="U43" s="152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29</v>
      </c>
      <c r="D46" s="29">
        <f t="shared" si="3"/>
        <v>14</v>
      </c>
      <c r="E46" s="29">
        <f t="shared" si="3"/>
        <v>3</v>
      </c>
      <c r="F46" s="29">
        <f t="shared" si="3"/>
        <v>12</v>
      </c>
      <c r="G46" s="29">
        <f t="shared" si="3"/>
        <v>28</v>
      </c>
      <c r="H46" s="29">
        <f t="shared" si="3"/>
        <v>10</v>
      </c>
      <c r="I46" s="29">
        <f t="shared" si="3"/>
        <v>3</v>
      </c>
      <c r="J46" s="29">
        <f t="shared" si="3"/>
        <v>11</v>
      </c>
      <c r="K46" s="29">
        <f t="shared" si="3"/>
        <v>30</v>
      </c>
      <c r="L46" s="29">
        <f t="shared" si="3"/>
        <v>15</v>
      </c>
      <c r="M46" s="29">
        <f t="shared" si="3"/>
        <v>2</v>
      </c>
      <c r="N46" s="29">
        <f t="shared" si="3"/>
        <v>11</v>
      </c>
      <c r="O46" s="29">
        <f t="shared" si="3"/>
        <v>40</v>
      </c>
      <c r="P46" s="29">
        <f t="shared" si="3"/>
        <v>24</v>
      </c>
      <c r="Q46" s="29">
        <f t="shared" si="3"/>
        <v>4</v>
      </c>
      <c r="R46" s="28">
        <f t="shared" si="3"/>
        <v>14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134</v>
      </c>
      <c r="D47" s="30">
        <f>SUM(P23,D46)</f>
        <v>77</v>
      </c>
      <c r="E47" s="30">
        <f>SUM(Q23,E46)</f>
        <v>15</v>
      </c>
      <c r="F47" s="30">
        <f>SUM(R23,F46)</f>
        <v>61</v>
      </c>
      <c r="G47" s="30">
        <f t="shared" ref="G47:R47" si="4">SUM(C47,G46)</f>
        <v>162</v>
      </c>
      <c r="H47" s="30">
        <f t="shared" si="4"/>
        <v>87</v>
      </c>
      <c r="I47" s="30">
        <f t="shared" si="4"/>
        <v>18</v>
      </c>
      <c r="J47" s="30">
        <f t="shared" si="4"/>
        <v>72</v>
      </c>
      <c r="K47" s="30">
        <f t="shared" si="4"/>
        <v>192</v>
      </c>
      <c r="L47" s="30">
        <f t="shared" si="4"/>
        <v>102</v>
      </c>
      <c r="M47" s="30">
        <f t="shared" si="4"/>
        <v>20</v>
      </c>
      <c r="N47" s="30">
        <f t="shared" si="4"/>
        <v>83</v>
      </c>
      <c r="O47" s="31">
        <f t="shared" si="4"/>
        <v>232</v>
      </c>
      <c r="P47" s="30">
        <f t="shared" si="4"/>
        <v>126</v>
      </c>
      <c r="Q47" s="30">
        <f t="shared" si="4"/>
        <v>24</v>
      </c>
      <c r="R47" s="32">
        <f t="shared" si="4"/>
        <v>97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 t="s">
        <v>35</v>
      </c>
      <c r="D49" s="157"/>
      <c r="E49" s="158"/>
      <c r="F49" s="49">
        <v>5</v>
      </c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76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55</v>
      </c>
      <c r="B51" s="88" t="str">
        <f t="shared" ref="B51:B66" si="6">B27</f>
        <v>Vincent Chiu</v>
      </c>
      <c r="C51" s="12">
        <v>4</v>
      </c>
      <c r="D51" s="13">
        <v>1</v>
      </c>
      <c r="E51" s="13">
        <v>0</v>
      </c>
      <c r="F51" s="14">
        <v>2</v>
      </c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43</v>
      </c>
      <c r="P51" s="90">
        <f t="shared" ref="P51:P66" si="8">SUM(D3,H3,L3,P3,D27,H27,L27,P27,D51,H51,L51)</f>
        <v>23</v>
      </c>
      <c r="Q51" s="90">
        <f t="shared" ref="Q51:Q66" si="9">SUM(E3,I3,M3,Q3,E27,I27,M27,Q27,E51,I51,M51)</f>
        <v>1</v>
      </c>
      <c r="R51" s="91">
        <f t="shared" ref="R51:R66" si="10">SUM(F3,J3,N3,R3,F27,J27,N27,R27,F51,J51,N51)</f>
        <v>27</v>
      </c>
      <c r="S51" s="86">
        <f>IF(O51=0,0,AVERAGE(P51/O51))</f>
        <v>0.53488372093023251</v>
      </c>
      <c r="U51" s="43" t="s">
        <v>178</v>
      </c>
      <c r="V51" s="88" t="s">
        <v>314</v>
      </c>
      <c r="W51" s="59">
        <v>27</v>
      </c>
      <c r="X51" s="59">
        <v>27</v>
      </c>
      <c r="Y51" s="60">
        <v>0.53488372093023251</v>
      </c>
      <c r="Z51" s="60" t="s">
        <v>114</v>
      </c>
      <c r="AA51" s="60">
        <v>3</v>
      </c>
      <c r="AB51" s="60" t="s">
        <v>114</v>
      </c>
      <c r="AC51" s="59">
        <v>9</v>
      </c>
      <c r="AD51" s="104">
        <v>0.53488372093023251</v>
      </c>
    </row>
    <row r="52" spans="1:30" x14ac:dyDescent="0.25">
      <c r="A52" s="85" t="str">
        <f t="shared" si="5"/>
        <v>35</v>
      </c>
      <c r="B52" s="88" t="str">
        <f t="shared" si="6"/>
        <v>Kent Ku</v>
      </c>
      <c r="C52" s="12">
        <v>5</v>
      </c>
      <c r="D52" s="13">
        <v>2</v>
      </c>
      <c r="E52" s="13">
        <v>1</v>
      </c>
      <c r="F52" s="14">
        <v>3</v>
      </c>
      <c r="G52" s="12"/>
      <c r="H52" s="13"/>
      <c r="I52" s="13"/>
      <c r="J52" s="14"/>
      <c r="K52" s="12"/>
      <c r="L52" s="13"/>
      <c r="M52" s="13"/>
      <c r="N52" s="14"/>
      <c r="O52" s="92">
        <f t="shared" si="7"/>
        <v>45</v>
      </c>
      <c r="P52" s="56">
        <f t="shared" si="8"/>
        <v>31</v>
      </c>
      <c r="Q52" s="56">
        <f t="shared" si="9"/>
        <v>4</v>
      </c>
      <c r="R52" s="93">
        <f t="shared" si="10"/>
        <v>5</v>
      </c>
      <c r="S52" s="87">
        <f t="shared" ref="S52:S66" si="11">IF(O52=0,0,AVERAGE(P52/O52))</f>
        <v>0.68888888888888888</v>
      </c>
      <c r="U52" s="43" t="s">
        <v>176</v>
      </c>
      <c r="V52" s="88" t="s">
        <v>275</v>
      </c>
      <c r="W52" s="59">
        <v>5</v>
      </c>
      <c r="X52" s="59">
        <v>5</v>
      </c>
      <c r="Y52" s="60">
        <v>0.68888888888888888</v>
      </c>
      <c r="Z52" s="60" t="s">
        <v>114</v>
      </c>
      <c r="AA52" s="60">
        <v>0.55555555555555558</v>
      </c>
      <c r="AB52" s="60" t="s">
        <v>114</v>
      </c>
      <c r="AC52" s="59">
        <v>9</v>
      </c>
      <c r="AD52" s="104">
        <v>0.68888888888888888</v>
      </c>
    </row>
    <row r="53" spans="1:30" x14ac:dyDescent="0.25">
      <c r="A53" s="85" t="str">
        <f t="shared" si="5"/>
        <v>26</v>
      </c>
      <c r="B53" s="88" t="str">
        <f t="shared" si="6"/>
        <v>Jack Lai</v>
      </c>
      <c r="C53" s="12">
        <v>5</v>
      </c>
      <c r="D53" s="13">
        <v>1</v>
      </c>
      <c r="E53" s="13">
        <v>0</v>
      </c>
      <c r="F53" s="14">
        <v>0</v>
      </c>
      <c r="G53" s="12"/>
      <c r="H53" s="13"/>
      <c r="I53" s="13"/>
      <c r="J53" s="14"/>
      <c r="K53" s="12"/>
      <c r="L53" s="13"/>
      <c r="M53" s="13"/>
      <c r="N53" s="14"/>
      <c r="O53" s="92">
        <f t="shared" si="7"/>
        <v>44</v>
      </c>
      <c r="P53" s="56">
        <f t="shared" si="8"/>
        <v>22</v>
      </c>
      <c r="Q53" s="56">
        <f t="shared" si="9"/>
        <v>5</v>
      </c>
      <c r="R53" s="93">
        <f t="shared" si="10"/>
        <v>4</v>
      </c>
      <c r="S53" s="87">
        <f t="shared" si="11"/>
        <v>0.5</v>
      </c>
      <c r="U53" s="43" t="s">
        <v>140</v>
      </c>
      <c r="V53" s="88" t="s">
        <v>253</v>
      </c>
      <c r="W53" s="59">
        <v>4</v>
      </c>
      <c r="X53" s="59">
        <v>4</v>
      </c>
      <c r="Y53" s="60">
        <v>0.5</v>
      </c>
      <c r="Z53" s="60" t="s">
        <v>114</v>
      </c>
      <c r="AA53" s="60">
        <v>0.44444444444444442</v>
      </c>
      <c r="AB53" s="60" t="s">
        <v>114</v>
      </c>
      <c r="AC53" s="59">
        <v>9</v>
      </c>
      <c r="AD53" s="104">
        <v>0.5</v>
      </c>
    </row>
    <row r="54" spans="1:30" x14ac:dyDescent="0.25">
      <c r="A54" s="85" t="str">
        <f t="shared" si="5"/>
        <v>56</v>
      </c>
      <c r="B54" s="88" t="str">
        <f t="shared" si="6"/>
        <v>Terry Huang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7</v>
      </c>
      <c r="P54" s="56">
        <f t="shared" si="8"/>
        <v>2</v>
      </c>
      <c r="Q54" s="56">
        <f t="shared" si="9"/>
        <v>2</v>
      </c>
      <c r="R54" s="93">
        <f t="shared" si="10"/>
        <v>7</v>
      </c>
      <c r="S54" s="87">
        <f t="shared" si="11"/>
        <v>0.2857142857142857</v>
      </c>
      <c r="U54" s="43" t="s">
        <v>254</v>
      </c>
      <c r="V54" s="88" t="s">
        <v>255</v>
      </c>
      <c r="W54" s="59">
        <v>7</v>
      </c>
      <c r="X54" s="59">
        <v>7</v>
      </c>
      <c r="Y54" s="60">
        <v>0.2857142857142857</v>
      </c>
      <c r="Z54" s="60" t="s">
        <v>213</v>
      </c>
      <c r="AA54" s="60">
        <v>1.75</v>
      </c>
      <c r="AB54" s="60" t="s">
        <v>114</v>
      </c>
      <c r="AC54" s="59">
        <v>4</v>
      </c>
      <c r="AD54" s="104">
        <v>0.1</v>
      </c>
    </row>
    <row r="55" spans="1:30" x14ac:dyDescent="0.25">
      <c r="A55" s="85" t="str">
        <f t="shared" si="5"/>
        <v>52</v>
      </c>
      <c r="B55" s="88" t="str">
        <f t="shared" si="6"/>
        <v>Fernando Chang</v>
      </c>
      <c r="C55" s="12">
        <v>5</v>
      </c>
      <c r="D55" s="13">
        <v>2</v>
      </c>
      <c r="E55" s="13">
        <v>1</v>
      </c>
      <c r="F55" s="14">
        <v>2</v>
      </c>
      <c r="G55" s="12"/>
      <c r="H55" s="13"/>
      <c r="I55" s="13"/>
      <c r="J55" s="14"/>
      <c r="K55" s="12"/>
      <c r="L55" s="13"/>
      <c r="M55" s="13"/>
      <c r="N55" s="14"/>
      <c r="O55" s="92">
        <f t="shared" si="7"/>
        <v>34</v>
      </c>
      <c r="P55" s="56">
        <f t="shared" si="8"/>
        <v>17</v>
      </c>
      <c r="Q55" s="56">
        <f t="shared" si="9"/>
        <v>2</v>
      </c>
      <c r="R55" s="93">
        <f t="shared" si="10"/>
        <v>21</v>
      </c>
      <c r="S55" s="87">
        <f t="shared" si="11"/>
        <v>0.5</v>
      </c>
      <c r="U55" s="43" t="s">
        <v>190</v>
      </c>
      <c r="V55" s="88" t="s">
        <v>256</v>
      </c>
      <c r="W55" s="59">
        <v>21</v>
      </c>
      <c r="X55" s="59">
        <v>21</v>
      </c>
      <c r="Y55" s="60">
        <v>0.5</v>
      </c>
      <c r="Z55" s="60" t="s">
        <v>114</v>
      </c>
      <c r="AA55" s="60">
        <v>2.3333333333333335</v>
      </c>
      <c r="AB55" s="60" t="s">
        <v>114</v>
      </c>
      <c r="AC55" s="59">
        <v>9</v>
      </c>
      <c r="AD55" s="104">
        <v>0.5</v>
      </c>
    </row>
    <row r="56" spans="1:30" x14ac:dyDescent="0.25">
      <c r="A56" s="85" t="str">
        <f t="shared" si="5"/>
        <v>23</v>
      </c>
      <c r="B56" s="88" t="str">
        <f t="shared" si="6"/>
        <v>Jovi Sung</v>
      </c>
      <c r="C56" s="12">
        <v>4</v>
      </c>
      <c r="D56" s="13">
        <v>1</v>
      </c>
      <c r="E56" s="13">
        <v>0</v>
      </c>
      <c r="F56" s="14">
        <v>0</v>
      </c>
      <c r="G56" s="12"/>
      <c r="H56" s="13"/>
      <c r="I56" s="13"/>
      <c r="J56" s="14"/>
      <c r="K56" s="12"/>
      <c r="L56" s="13"/>
      <c r="M56" s="13"/>
      <c r="N56" s="14"/>
      <c r="O56" s="92">
        <f t="shared" si="7"/>
        <v>7</v>
      </c>
      <c r="P56" s="56">
        <f t="shared" si="8"/>
        <v>3</v>
      </c>
      <c r="Q56" s="56">
        <f t="shared" si="9"/>
        <v>1</v>
      </c>
      <c r="R56" s="93">
        <f t="shared" si="10"/>
        <v>7</v>
      </c>
      <c r="S56" s="87">
        <f t="shared" si="11"/>
        <v>0.42857142857142855</v>
      </c>
      <c r="U56" s="43" t="s">
        <v>132</v>
      </c>
      <c r="V56" s="88" t="s">
        <v>257</v>
      </c>
      <c r="W56" s="59">
        <v>7</v>
      </c>
      <c r="X56" s="59">
        <v>7</v>
      </c>
      <c r="Y56" s="60">
        <v>0.42857142857142855</v>
      </c>
      <c r="Z56" s="60" t="s">
        <v>213</v>
      </c>
      <c r="AA56" s="60">
        <v>1.1666666666666667</v>
      </c>
      <c r="AB56" s="60" t="s">
        <v>114</v>
      </c>
      <c r="AC56" s="59">
        <v>6</v>
      </c>
      <c r="AD56" s="104">
        <v>0.15</v>
      </c>
    </row>
    <row r="57" spans="1:30" x14ac:dyDescent="0.25">
      <c r="A57" s="85" t="str">
        <f t="shared" si="5"/>
        <v>21</v>
      </c>
      <c r="B57" s="88" t="str">
        <f t="shared" si="6"/>
        <v>Rock Kuo</v>
      </c>
      <c r="C57" s="12">
        <v>4</v>
      </c>
      <c r="D57" s="13">
        <v>2</v>
      </c>
      <c r="E57" s="13">
        <v>0</v>
      </c>
      <c r="F57" s="14">
        <v>0</v>
      </c>
      <c r="G57" s="12"/>
      <c r="H57" s="13"/>
      <c r="I57" s="13"/>
      <c r="J57" s="14"/>
      <c r="K57" s="12"/>
      <c r="L57" s="13"/>
      <c r="M57" s="13"/>
      <c r="N57" s="14"/>
      <c r="O57" s="92">
        <f t="shared" si="7"/>
        <v>42</v>
      </c>
      <c r="P57" s="56">
        <f t="shared" si="8"/>
        <v>19</v>
      </c>
      <c r="Q57" s="56">
        <f t="shared" si="9"/>
        <v>9</v>
      </c>
      <c r="R57" s="93">
        <f t="shared" si="10"/>
        <v>22</v>
      </c>
      <c r="S57" s="87">
        <f t="shared" si="11"/>
        <v>0.45238095238095238</v>
      </c>
      <c r="U57" s="43" t="s">
        <v>149</v>
      </c>
      <c r="V57" s="88" t="s">
        <v>258</v>
      </c>
      <c r="W57" s="59">
        <v>22</v>
      </c>
      <c r="X57" s="59">
        <v>22</v>
      </c>
      <c r="Y57" s="60">
        <v>0.45238095238095238</v>
      </c>
      <c r="Z57" s="60" t="s">
        <v>114</v>
      </c>
      <c r="AA57" s="60">
        <v>2.4444444444444446</v>
      </c>
      <c r="AB57" s="60" t="s">
        <v>114</v>
      </c>
      <c r="AC57" s="59">
        <v>9</v>
      </c>
      <c r="AD57" s="104">
        <v>0.45238095238095238</v>
      </c>
    </row>
    <row r="58" spans="1:30" x14ac:dyDescent="0.25">
      <c r="A58" s="85" t="str">
        <f t="shared" si="5"/>
        <v>24</v>
      </c>
      <c r="B58" s="88" t="str">
        <f t="shared" si="6"/>
        <v>Jimmy Chen</v>
      </c>
      <c r="C58" s="12">
        <v>0</v>
      </c>
      <c r="D58" s="13">
        <v>0</v>
      </c>
      <c r="E58" s="13">
        <v>0</v>
      </c>
      <c r="F58" s="14">
        <v>4</v>
      </c>
      <c r="G58" s="12"/>
      <c r="H58" s="13"/>
      <c r="I58" s="13"/>
      <c r="J58" s="14"/>
      <c r="K58" s="12"/>
      <c r="L58" s="13"/>
      <c r="M58" s="13"/>
      <c r="N58" s="14"/>
      <c r="O58" s="92">
        <f t="shared" si="7"/>
        <v>37</v>
      </c>
      <c r="P58" s="56">
        <f t="shared" si="8"/>
        <v>18</v>
      </c>
      <c r="Q58" s="56">
        <f t="shared" si="9"/>
        <v>2</v>
      </c>
      <c r="R58" s="93">
        <f t="shared" si="10"/>
        <v>15</v>
      </c>
      <c r="S58" s="87">
        <f t="shared" si="11"/>
        <v>0.48648648648648651</v>
      </c>
      <c r="U58" s="43" t="s">
        <v>179</v>
      </c>
      <c r="V58" s="88" t="s">
        <v>259</v>
      </c>
      <c r="W58" s="59">
        <v>15</v>
      </c>
      <c r="X58" s="59">
        <v>15</v>
      </c>
      <c r="Y58" s="60">
        <v>0.48648648648648651</v>
      </c>
      <c r="Z58" s="60" t="s">
        <v>114</v>
      </c>
      <c r="AA58" s="60">
        <v>1.6666666666666667</v>
      </c>
      <c r="AB58" s="60" t="s">
        <v>114</v>
      </c>
      <c r="AC58" s="59">
        <v>9</v>
      </c>
      <c r="AD58" s="104">
        <v>0.48648648648648651</v>
      </c>
    </row>
    <row r="59" spans="1:30" x14ac:dyDescent="0.25">
      <c r="A59" s="85">
        <f t="shared" si="5"/>
        <v>0</v>
      </c>
      <c r="B59" s="88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0</v>
      </c>
      <c r="P59" s="56">
        <f t="shared" si="8"/>
        <v>0</v>
      </c>
      <c r="Q59" s="56">
        <f t="shared" si="9"/>
        <v>0</v>
      </c>
      <c r="R59" s="93">
        <f t="shared" si="10"/>
        <v>0</v>
      </c>
      <c r="S59" s="87">
        <f t="shared" si="11"/>
        <v>0</v>
      </c>
      <c r="U59" s="43">
        <v>0</v>
      </c>
      <c r="V59" s="88">
        <v>0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209</v>
      </c>
      <c r="AC59" s="59">
        <v>0</v>
      </c>
      <c r="AD59" s="104">
        <v>0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Leo Lin</v>
      </c>
      <c r="C68" s="20">
        <v>27</v>
      </c>
      <c r="D68" s="21">
        <v>9</v>
      </c>
      <c r="E68" s="21">
        <v>2</v>
      </c>
      <c r="F68" s="22">
        <v>11</v>
      </c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259</v>
      </c>
      <c r="P68" s="21">
        <f t="shared" si="12"/>
        <v>135</v>
      </c>
      <c r="Q68" s="146">
        <f t="shared" si="12"/>
        <v>26</v>
      </c>
      <c r="R68" s="145"/>
      <c r="S68" s="147">
        <f>SUM(Q68/O68)</f>
        <v>0.10038610038610038</v>
      </c>
      <c r="V68" s="56" t="s">
        <v>23</v>
      </c>
      <c r="W68" s="59">
        <v>108</v>
      </c>
      <c r="X68" s="59">
        <v>108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0.68888888888888888</v>
      </c>
      <c r="Z69" s="69"/>
      <c r="AA69" s="69">
        <v>3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27</v>
      </c>
      <c r="D71" s="29">
        <f t="shared" si="13"/>
        <v>9</v>
      </c>
      <c r="E71" s="29">
        <f t="shared" si="13"/>
        <v>2</v>
      </c>
      <c r="F71" s="29">
        <f t="shared" si="13"/>
        <v>11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259</v>
      </c>
      <c r="P71" s="70">
        <f>SUM(P50:P65)</f>
        <v>135</v>
      </c>
      <c r="Q71" s="70">
        <f>SUM(Q50:Q65)</f>
        <v>26</v>
      </c>
      <c r="R71" s="70">
        <f>SUM(R50:R65)</f>
        <v>108</v>
      </c>
      <c r="S71" s="71">
        <f>AVERAGE(P71/O71)</f>
        <v>0.52123552123552119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259</v>
      </c>
      <c r="D72" s="29">
        <f>SUM(P47,D71)</f>
        <v>135</v>
      </c>
      <c r="E72" s="29">
        <f>SUM(Q47,E71)</f>
        <v>26</v>
      </c>
      <c r="F72" s="29">
        <f>SUM(R47,F71)</f>
        <v>108</v>
      </c>
      <c r="G72" s="29">
        <f t="shared" ref="G72:M72" si="14">SUM(C72,G71)</f>
        <v>259</v>
      </c>
      <c r="H72" s="29">
        <f t="shared" si="14"/>
        <v>135</v>
      </c>
      <c r="I72" s="29">
        <f t="shared" si="14"/>
        <v>26</v>
      </c>
      <c r="J72" s="29">
        <f t="shared" si="14"/>
        <v>108</v>
      </c>
      <c r="K72" s="29">
        <f t="shared" si="14"/>
        <v>259</v>
      </c>
      <c r="L72" s="29">
        <f t="shared" si="14"/>
        <v>135</v>
      </c>
      <c r="M72" s="29">
        <f t="shared" si="14"/>
        <v>26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0.42060085836909866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1.7236842105263157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9</v>
      </c>
      <c r="E75" s="75" t="s">
        <v>32</v>
      </c>
      <c r="S75" s="122"/>
      <c r="V75" s="79" t="s">
        <v>29</v>
      </c>
      <c r="W75" s="62" t="s">
        <v>260</v>
      </c>
      <c r="X75" s="81">
        <v>0.89961389961389959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5" priority="1" stopIfTrue="1" operator="equal">
      <formula>$Y$69</formula>
    </cfRule>
  </conditionalFormatting>
  <conditionalFormatting sqref="AA51:AB67">
    <cfRule type="cellIs" dxfId="4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0054-3E55-42E9-B7FB-CC47F9F46E13}">
  <sheetPr codeName="Sheet29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37</v>
      </c>
      <c r="D1" s="157"/>
      <c r="E1" s="158"/>
      <c r="F1" s="4">
        <v>12</v>
      </c>
      <c r="G1" s="156" t="s">
        <v>128</v>
      </c>
      <c r="H1" s="157"/>
      <c r="I1" s="158"/>
      <c r="J1" s="4">
        <v>14</v>
      </c>
      <c r="K1" s="156" t="s">
        <v>39</v>
      </c>
      <c r="L1" s="157"/>
      <c r="M1" s="158"/>
      <c r="N1" s="4">
        <v>11</v>
      </c>
      <c r="O1" s="156" t="s">
        <v>216</v>
      </c>
      <c r="P1" s="157"/>
      <c r="Q1" s="158"/>
      <c r="R1" s="5">
        <v>8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144</v>
      </c>
      <c r="B3" s="88" t="s">
        <v>81</v>
      </c>
      <c r="C3" s="12">
        <v>4</v>
      </c>
      <c r="D3" s="13">
        <v>0</v>
      </c>
      <c r="E3" s="13">
        <v>1</v>
      </c>
      <c r="F3" s="14">
        <v>2</v>
      </c>
      <c r="G3" s="115">
        <v>4</v>
      </c>
      <c r="H3" s="116">
        <v>0</v>
      </c>
      <c r="I3" s="116">
        <v>0</v>
      </c>
      <c r="J3" s="117">
        <v>0</v>
      </c>
      <c r="K3" s="115">
        <v>4</v>
      </c>
      <c r="L3" s="116">
        <v>0</v>
      </c>
      <c r="M3" s="116">
        <v>1</v>
      </c>
      <c r="N3" s="117">
        <v>2</v>
      </c>
      <c r="O3" s="12">
        <v>5</v>
      </c>
      <c r="P3" s="13">
        <v>1</v>
      </c>
      <c r="Q3" s="13">
        <v>0</v>
      </c>
      <c r="R3" s="14">
        <v>1</v>
      </c>
      <c r="S3" s="17"/>
    </row>
    <row r="4" spans="1:19" x14ac:dyDescent="0.25">
      <c r="A4" s="85" t="s">
        <v>178</v>
      </c>
      <c r="B4" s="88" t="s">
        <v>66</v>
      </c>
      <c r="C4" s="12">
        <v>4</v>
      </c>
      <c r="D4" s="13">
        <v>2</v>
      </c>
      <c r="E4" s="13">
        <v>2</v>
      </c>
      <c r="F4" s="14">
        <v>2</v>
      </c>
      <c r="G4" s="115">
        <v>3</v>
      </c>
      <c r="H4" s="116">
        <v>0</v>
      </c>
      <c r="I4" s="116">
        <v>3</v>
      </c>
      <c r="J4" s="117">
        <v>0</v>
      </c>
      <c r="K4" s="115">
        <v>2</v>
      </c>
      <c r="L4" s="116">
        <v>1</v>
      </c>
      <c r="M4" s="116">
        <v>0</v>
      </c>
      <c r="N4" s="117">
        <v>0</v>
      </c>
      <c r="O4" s="12">
        <v>5</v>
      </c>
      <c r="P4" s="13">
        <v>1</v>
      </c>
      <c r="Q4" s="13">
        <v>0</v>
      </c>
      <c r="R4" s="14">
        <v>1</v>
      </c>
      <c r="S4" s="17"/>
    </row>
    <row r="5" spans="1:19" x14ac:dyDescent="0.25">
      <c r="A5" s="85" t="s">
        <v>161</v>
      </c>
      <c r="B5" s="88" t="s">
        <v>285</v>
      </c>
      <c r="C5" s="12">
        <v>2</v>
      </c>
      <c r="D5" s="13">
        <v>0</v>
      </c>
      <c r="E5" s="13">
        <v>0</v>
      </c>
      <c r="F5" s="14">
        <v>0</v>
      </c>
      <c r="G5" s="115"/>
      <c r="H5" s="116"/>
      <c r="I5" s="116"/>
      <c r="J5" s="117"/>
      <c r="K5" s="115">
        <v>0</v>
      </c>
      <c r="L5" s="116">
        <v>0</v>
      </c>
      <c r="M5" s="116">
        <v>0</v>
      </c>
      <c r="N5" s="117">
        <v>1</v>
      </c>
      <c r="O5" s="12">
        <v>2</v>
      </c>
      <c r="P5" s="13">
        <v>2</v>
      </c>
      <c r="Q5" s="13">
        <v>0</v>
      </c>
      <c r="R5" s="14">
        <v>0</v>
      </c>
      <c r="S5" s="17"/>
    </row>
    <row r="6" spans="1:19" x14ac:dyDescent="0.25">
      <c r="A6" s="85" t="s">
        <v>149</v>
      </c>
      <c r="B6" s="88" t="s">
        <v>315</v>
      </c>
      <c r="C6" s="12">
        <v>2</v>
      </c>
      <c r="D6" s="13">
        <v>0</v>
      </c>
      <c r="E6" s="13">
        <v>1</v>
      </c>
      <c r="F6" s="14">
        <v>0</v>
      </c>
      <c r="G6" s="115"/>
      <c r="H6" s="116"/>
      <c r="I6" s="116"/>
      <c r="J6" s="117"/>
      <c r="K6" s="115">
        <v>4</v>
      </c>
      <c r="L6" s="116">
        <v>0</v>
      </c>
      <c r="M6" s="116">
        <v>3</v>
      </c>
      <c r="N6" s="117">
        <v>0</v>
      </c>
      <c r="O6" s="12">
        <v>3</v>
      </c>
      <c r="P6" s="13">
        <v>0</v>
      </c>
      <c r="Q6" s="13">
        <v>2</v>
      </c>
      <c r="R6" s="14">
        <v>0</v>
      </c>
      <c r="S6" s="17" t="s">
        <v>8</v>
      </c>
    </row>
    <row r="7" spans="1:19" x14ac:dyDescent="0.25">
      <c r="A7" s="85" t="s">
        <v>146</v>
      </c>
      <c r="B7" s="88" t="s">
        <v>288</v>
      </c>
      <c r="C7" s="12">
        <v>1</v>
      </c>
      <c r="D7" s="13">
        <v>0</v>
      </c>
      <c r="E7" s="13">
        <v>1</v>
      </c>
      <c r="F7" s="14">
        <v>0</v>
      </c>
      <c r="G7" s="115"/>
      <c r="H7" s="116"/>
      <c r="I7" s="116"/>
      <c r="J7" s="117"/>
      <c r="K7" s="115">
        <v>1</v>
      </c>
      <c r="L7" s="116">
        <v>0</v>
      </c>
      <c r="M7" s="116">
        <v>1</v>
      </c>
      <c r="N7" s="117">
        <v>0</v>
      </c>
      <c r="O7" s="12"/>
      <c r="P7" s="13"/>
      <c r="Q7" s="13"/>
      <c r="R7" s="14"/>
      <c r="S7" s="17"/>
    </row>
    <row r="8" spans="1:19" x14ac:dyDescent="0.25">
      <c r="A8" s="85" t="s">
        <v>159</v>
      </c>
      <c r="B8" s="88" t="s">
        <v>207</v>
      </c>
      <c r="C8" s="12">
        <v>2</v>
      </c>
      <c r="D8" s="13">
        <v>0</v>
      </c>
      <c r="E8" s="13">
        <v>1</v>
      </c>
      <c r="F8" s="14">
        <v>1</v>
      </c>
      <c r="G8" s="115">
        <v>4</v>
      </c>
      <c r="H8" s="116">
        <v>1</v>
      </c>
      <c r="I8" s="116">
        <v>0</v>
      </c>
      <c r="J8" s="117">
        <v>0</v>
      </c>
      <c r="K8" s="115">
        <v>4</v>
      </c>
      <c r="L8" s="116">
        <v>2</v>
      </c>
      <c r="M8" s="116">
        <v>1</v>
      </c>
      <c r="N8" s="117">
        <v>0</v>
      </c>
      <c r="O8" s="12">
        <v>1</v>
      </c>
      <c r="P8" s="13">
        <v>0</v>
      </c>
      <c r="Q8" s="13">
        <v>0</v>
      </c>
      <c r="R8" s="14">
        <v>0</v>
      </c>
      <c r="S8" s="17"/>
    </row>
    <row r="9" spans="1:19" x14ac:dyDescent="0.25">
      <c r="A9" s="85" t="s">
        <v>179</v>
      </c>
      <c r="B9" s="88" t="s">
        <v>82</v>
      </c>
      <c r="C9" s="12">
        <v>3</v>
      </c>
      <c r="D9" s="13">
        <v>0</v>
      </c>
      <c r="E9" s="13">
        <v>0</v>
      </c>
      <c r="F9" s="14">
        <v>1</v>
      </c>
      <c r="G9" s="115">
        <v>3</v>
      </c>
      <c r="H9" s="116">
        <v>1</v>
      </c>
      <c r="I9" s="116">
        <v>2</v>
      </c>
      <c r="J9" s="117">
        <v>2</v>
      </c>
      <c r="K9" s="115">
        <v>4</v>
      </c>
      <c r="L9" s="116">
        <v>1</v>
      </c>
      <c r="M9" s="116">
        <v>1</v>
      </c>
      <c r="N9" s="117">
        <v>1</v>
      </c>
      <c r="O9" s="12">
        <v>4</v>
      </c>
      <c r="P9" s="13">
        <v>3</v>
      </c>
      <c r="Q9" s="13">
        <v>0</v>
      </c>
      <c r="R9" s="14">
        <v>2</v>
      </c>
      <c r="S9" s="17"/>
    </row>
    <row r="10" spans="1:19" x14ac:dyDescent="0.25">
      <c r="A10" s="85" t="s">
        <v>163</v>
      </c>
      <c r="B10" s="88" t="s">
        <v>108</v>
      </c>
      <c r="C10" s="12">
        <v>3</v>
      </c>
      <c r="D10" s="13">
        <v>1</v>
      </c>
      <c r="E10" s="13">
        <v>2</v>
      </c>
      <c r="F10" s="14">
        <v>0</v>
      </c>
      <c r="G10" s="115">
        <v>3</v>
      </c>
      <c r="H10" s="116">
        <v>1</v>
      </c>
      <c r="I10" s="116">
        <v>1</v>
      </c>
      <c r="J10" s="117">
        <v>0</v>
      </c>
      <c r="K10" s="115">
        <v>3</v>
      </c>
      <c r="L10" s="116">
        <v>1</v>
      </c>
      <c r="M10" s="116">
        <v>2</v>
      </c>
      <c r="N10" s="117">
        <v>1</v>
      </c>
      <c r="O10" s="12">
        <v>4</v>
      </c>
      <c r="P10" s="13">
        <v>3</v>
      </c>
      <c r="Q10" s="13">
        <v>1</v>
      </c>
      <c r="R10" s="14">
        <v>2</v>
      </c>
      <c r="S10" s="17"/>
    </row>
    <row r="11" spans="1:19" x14ac:dyDescent="0.25">
      <c r="A11" s="85" t="s">
        <v>143</v>
      </c>
      <c r="B11" s="88" t="s">
        <v>83</v>
      </c>
      <c r="C11" s="12"/>
      <c r="D11" s="13"/>
      <c r="E11" s="13"/>
      <c r="F11" s="14"/>
      <c r="G11" s="12">
        <v>4</v>
      </c>
      <c r="H11" s="13">
        <v>0</v>
      </c>
      <c r="I11" s="13">
        <v>2</v>
      </c>
      <c r="J11" s="14">
        <v>1</v>
      </c>
      <c r="K11" s="12">
        <v>1</v>
      </c>
      <c r="L11" s="13">
        <v>0</v>
      </c>
      <c r="M11" s="13">
        <v>0</v>
      </c>
      <c r="N11" s="14">
        <v>0</v>
      </c>
      <c r="O11" s="15">
        <v>4</v>
      </c>
      <c r="P11" s="13">
        <v>3</v>
      </c>
      <c r="Q11" s="13">
        <v>1</v>
      </c>
      <c r="R11" s="16">
        <v>0</v>
      </c>
      <c r="S11" s="17"/>
    </row>
    <row r="12" spans="1:19" x14ac:dyDescent="0.25">
      <c r="A12" s="85"/>
      <c r="B12" s="88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</row>
    <row r="13" spans="1:19" x14ac:dyDescent="0.25">
      <c r="A13" s="85"/>
      <c r="B13" s="8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</row>
    <row r="19" spans="1:24" x14ac:dyDescent="0.25">
      <c r="A19" s="18" t="s">
        <v>9</v>
      </c>
      <c r="B19" s="154" t="s">
        <v>180</v>
      </c>
      <c r="C19" s="20">
        <v>21</v>
      </c>
      <c r="D19" s="21">
        <v>3</v>
      </c>
      <c r="E19" s="21">
        <v>8</v>
      </c>
      <c r="F19" s="22">
        <v>6</v>
      </c>
      <c r="G19" s="20">
        <v>21</v>
      </c>
      <c r="H19" s="21">
        <v>3</v>
      </c>
      <c r="I19" s="21">
        <v>8</v>
      </c>
      <c r="J19" s="22">
        <v>3</v>
      </c>
      <c r="K19" s="20">
        <v>23</v>
      </c>
      <c r="L19" s="21">
        <v>5</v>
      </c>
      <c r="M19" s="21">
        <v>9</v>
      </c>
      <c r="N19" s="22">
        <v>5</v>
      </c>
      <c r="O19" s="20">
        <v>28</v>
      </c>
      <c r="P19" s="21">
        <v>13</v>
      </c>
      <c r="Q19" s="21">
        <v>4</v>
      </c>
      <c r="R19" s="23">
        <v>6</v>
      </c>
      <c r="S19" s="24"/>
    </row>
    <row r="20" spans="1:24" x14ac:dyDescent="0.25">
      <c r="A20" s="18"/>
      <c r="B20" s="155" t="s">
        <v>195</v>
      </c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21</v>
      </c>
      <c r="D22" s="29">
        <f t="shared" si="0"/>
        <v>3</v>
      </c>
      <c r="E22" s="29">
        <f t="shared" si="0"/>
        <v>8</v>
      </c>
      <c r="F22" s="29">
        <f t="shared" si="0"/>
        <v>6</v>
      </c>
      <c r="G22" s="29">
        <f t="shared" si="0"/>
        <v>21</v>
      </c>
      <c r="H22" s="29">
        <f t="shared" si="0"/>
        <v>3</v>
      </c>
      <c r="I22" s="29">
        <f t="shared" si="0"/>
        <v>8</v>
      </c>
      <c r="J22" s="29">
        <f t="shared" si="0"/>
        <v>3</v>
      </c>
      <c r="K22" s="29">
        <f t="shared" si="0"/>
        <v>23</v>
      </c>
      <c r="L22" s="29">
        <f t="shared" si="0"/>
        <v>5</v>
      </c>
      <c r="M22" s="29">
        <f t="shared" si="0"/>
        <v>9</v>
      </c>
      <c r="N22" s="29">
        <f t="shared" si="0"/>
        <v>5</v>
      </c>
      <c r="O22" s="29">
        <f t="shared" si="0"/>
        <v>28</v>
      </c>
      <c r="P22" s="29">
        <f t="shared" si="0"/>
        <v>13</v>
      </c>
      <c r="Q22" s="29">
        <f t="shared" si="0"/>
        <v>4</v>
      </c>
      <c r="R22" s="28">
        <f t="shared" si="0"/>
        <v>6</v>
      </c>
      <c r="S22" s="24"/>
    </row>
    <row r="23" spans="1:24" ht="13.8" thickBot="1" x14ac:dyDescent="0.3">
      <c r="A23" s="18"/>
      <c r="B23" s="28" t="s">
        <v>11</v>
      </c>
      <c r="C23" s="30">
        <f>C22</f>
        <v>21</v>
      </c>
      <c r="D23" s="30">
        <f>D22</f>
        <v>3</v>
      </c>
      <c r="E23" s="30">
        <f>E22</f>
        <v>8</v>
      </c>
      <c r="F23" s="30">
        <f>F22</f>
        <v>6</v>
      </c>
      <c r="G23" s="30">
        <f t="shared" ref="G23:R23" si="1">SUM(C23,G22)</f>
        <v>42</v>
      </c>
      <c r="H23" s="30">
        <f t="shared" si="1"/>
        <v>6</v>
      </c>
      <c r="I23" s="30">
        <f t="shared" si="1"/>
        <v>16</v>
      </c>
      <c r="J23" s="30">
        <f t="shared" si="1"/>
        <v>9</v>
      </c>
      <c r="K23" s="30">
        <f t="shared" si="1"/>
        <v>65</v>
      </c>
      <c r="L23" s="30">
        <f t="shared" si="1"/>
        <v>11</v>
      </c>
      <c r="M23" s="30">
        <f t="shared" si="1"/>
        <v>25</v>
      </c>
      <c r="N23" s="30">
        <f t="shared" si="1"/>
        <v>14</v>
      </c>
      <c r="O23" s="31">
        <f t="shared" si="1"/>
        <v>93</v>
      </c>
      <c r="P23" s="30">
        <f t="shared" si="1"/>
        <v>24</v>
      </c>
      <c r="Q23" s="30">
        <f t="shared" si="1"/>
        <v>29</v>
      </c>
      <c r="R23" s="32">
        <f t="shared" si="1"/>
        <v>20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129</v>
      </c>
      <c r="D25" s="157"/>
      <c r="E25" s="158"/>
      <c r="F25" s="4">
        <v>12</v>
      </c>
      <c r="G25" s="159" t="s">
        <v>39</v>
      </c>
      <c r="H25" s="157"/>
      <c r="I25" s="158"/>
      <c r="J25" s="4">
        <v>7</v>
      </c>
      <c r="K25" s="159" t="s">
        <v>125</v>
      </c>
      <c r="L25" s="157"/>
      <c r="M25" s="158"/>
      <c r="N25" s="4">
        <v>16</v>
      </c>
      <c r="O25" s="159" t="s">
        <v>216</v>
      </c>
      <c r="P25" s="157"/>
      <c r="Q25" s="158"/>
      <c r="R25" s="5">
        <v>8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33</v>
      </c>
      <c r="B27" s="88" t="str">
        <f t="shared" si="2"/>
        <v>Rose Reed</v>
      </c>
      <c r="C27" s="12">
        <v>3</v>
      </c>
      <c r="D27" s="13">
        <v>0</v>
      </c>
      <c r="E27" s="13">
        <v>1</v>
      </c>
      <c r="F27" s="14">
        <v>1</v>
      </c>
      <c r="G27" s="12">
        <v>4</v>
      </c>
      <c r="H27" s="13">
        <v>0</v>
      </c>
      <c r="I27" s="13">
        <v>2</v>
      </c>
      <c r="J27" s="14">
        <v>1</v>
      </c>
      <c r="K27" s="12">
        <v>5</v>
      </c>
      <c r="L27" s="13">
        <v>0</v>
      </c>
      <c r="M27" s="13">
        <v>2</v>
      </c>
      <c r="N27" s="14">
        <v>0</v>
      </c>
      <c r="O27" s="15">
        <v>5</v>
      </c>
      <c r="P27" s="13">
        <v>2</v>
      </c>
      <c r="Q27" s="13">
        <v>0</v>
      </c>
      <c r="R27" s="16">
        <v>1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55</v>
      </c>
      <c r="B28" s="88" t="str">
        <f t="shared" si="2"/>
        <v>Larry Reed</v>
      </c>
      <c r="C28" s="12">
        <v>3</v>
      </c>
      <c r="D28" s="13">
        <v>0</v>
      </c>
      <c r="E28" s="13">
        <v>0</v>
      </c>
      <c r="F28" s="14">
        <v>0</v>
      </c>
      <c r="G28" s="12">
        <v>4</v>
      </c>
      <c r="H28" s="13">
        <v>0</v>
      </c>
      <c r="I28" s="13">
        <v>1</v>
      </c>
      <c r="J28" s="14">
        <v>1</v>
      </c>
      <c r="K28" s="12">
        <v>5</v>
      </c>
      <c r="L28" s="13">
        <v>3</v>
      </c>
      <c r="M28" s="13">
        <v>1</v>
      </c>
      <c r="N28" s="14">
        <v>2</v>
      </c>
      <c r="O28" s="15">
        <v>5</v>
      </c>
      <c r="P28" s="13">
        <v>3</v>
      </c>
      <c r="Q28" s="13">
        <v>2</v>
      </c>
      <c r="R28" s="16">
        <v>3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32</v>
      </c>
      <c r="B29" s="88" t="str">
        <f t="shared" si="2"/>
        <v>Gregory McDuffie</v>
      </c>
      <c r="C29" s="12">
        <v>3</v>
      </c>
      <c r="D29" s="13">
        <v>0</v>
      </c>
      <c r="E29" s="13">
        <v>2</v>
      </c>
      <c r="F29" s="14">
        <v>0</v>
      </c>
      <c r="G29" s="12">
        <v>3</v>
      </c>
      <c r="H29" s="13">
        <v>0</v>
      </c>
      <c r="I29" s="13">
        <v>1</v>
      </c>
      <c r="J29" s="14">
        <v>1</v>
      </c>
      <c r="K29" s="12">
        <v>5</v>
      </c>
      <c r="L29" s="13">
        <v>2</v>
      </c>
      <c r="M29" s="13">
        <v>1</v>
      </c>
      <c r="N29" s="14">
        <v>1</v>
      </c>
      <c r="O29" s="15">
        <v>5</v>
      </c>
      <c r="P29" s="13">
        <v>2</v>
      </c>
      <c r="Q29" s="13">
        <v>3</v>
      </c>
      <c r="R29" s="16">
        <v>2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21</v>
      </c>
      <c r="B30" s="88" t="str">
        <f t="shared" si="2"/>
        <v>Markita Lane</v>
      </c>
      <c r="C30" s="12"/>
      <c r="D30" s="13"/>
      <c r="E30" s="13"/>
      <c r="F30" s="14"/>
      <c r="G30" s="12">
        <v>1</v>
      </c>
      <c r="H30" s="13">
        <v>0</v>
      </c>
      <c r="I30" s="13">
        <v>0</v>
      </c>
      <c r="J30" s="14">
        <v>0</v>
      </c>
      <c r="K30" s="12"/>
      <c r="L30" s="13"/>
      <c r="M30" s="13"/>
      <c r="N30" s="14"/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7</v>
      </c>
      <c r="B31" s="88" t="str">
        <f t="shared" si="2"/>
        <v>William Miles</v>
      </c>
      <c r="C31" s="12"/>
      <c r="D31" s="13"/>
      <c r="E31" s="13"/>
      <c r="F31" s="14"/>
      <c r="G31" s="12">
        <v>3</v>
      </c>
      <c r="H31" s="13">
        <v>0</v>
      </c>
      <c r="I31" s="13">
        <v>3</v>
      </c>
      <c r="J31" s="14">
        <v>1</v>
      </c>
      <c r="K31" s="12"/>
      <c r="L31" s="13"/>
      <c r="M31" s="13"/>
      <c r="N31" s="14"/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</v>
      </c>
      <c r="B32" s="88" t="str">
        <f t="shared" si="2"/>
        <v>Christian Merrick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24</v>
      </c>
      <c r="B33" s="88" t="str">
        <f t="shared" si="2"/>
        <v>Cazzie Kirk</v>
      </c>
      <c r="C33" s="12">
        <v>3</v>
      </c>
      <c r="D33" s="13">
        <v>0</v>
      </c>
      <c r="E33" s="13">
        <v>0</v>
      </c>
      <c r="F33" s="14">
        <v>1</v>
      </c>
      <c r="G33" s="12">
        <v>2</v>
      </c>
      <c r="H33" s="13">
        <v>1</v>
      </c>
      <c r="I33" s="13">
        <v>1</v>
      </c>
      <c r="J33" s="14">
        <v>0</v>
      </c>
      <c r="K33" s="12">
        <v>5</v>
      </c>
      <c r="L33" s="13">
        <v>3</v>
      </c>
      <c r="M33" s="13">
        <v>1</v>
      </c>
      <c r="N33" s="14">
        <v>3</v>
      </c>
      <c r="O33" s="15">
        <v>4</v>
      </c>
      <c r="P33" s="13">
        <v>4</v>
      </c>
      <c r="Q33" s="13">
        <v>0</v>
      </c>
      <c r="R33" s="16">
        <v>1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25</v>
      </c>
      <c r="B34" s="88" t="str">
        <f t="shared" si="2"/>
        <v>Elzie Haskett</v>
      </c>
      <c r="C34" s="12">
        <v>3</v>
      </c>
      <c r="D34" s="13">
        <v>0</v>
      </c>
      <c r="E34" s="13">
        <v>2</v>
      </c>
      <c r="F34" s="14">
        <v>1</v>
      </c>
      <c r="G34" s="12">
        <v>3</v>
      </c>
      <c r="H34" s="13">
        <v>1</v>
      </c>
      <c r="I34" s="13">
        <v>2</v>
      </c>
      <c r="J34" s="14">
        <v>0</v>
      </c>
      <c r="K34" s="12">
        <v>5</v>
      </c>
      <c r="L34" s="13">
        <v>2</v>
      </c>
      <c r="M34" s="13">
        <v>3</v>
      </c>
      <c r="N34" s="14">
        <v>1</v>
      </c>
      <c r="O34" s="15">
        <v>4</v>
      </c>
      <c r="P34" s="13">
        <v>2</v>
      </c>
      <c r="Q34" s="13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10</v>
      </c>
      <c r="B35" s="88" t="str">
        <f t="shared" si="2"/>
        <v>Reginald Merrick</v>
      </c>
      <c r="C35" s="12">
        <v>3</v>
      </c>
      <c r="D35" s="13">
        <v>0</v>
      </c>
      <c r="E35" s="13">
        <v>2</v>
      </c>
      <c r="F35" s="14">
        <v>0</v>
      </c>
      <c r="G35" s="12"/>
      <c r="H35" s="13"/>
      <c r="I35" s="13"/>
      <c r="J35" s="14"/>
      <c r="K35" s="12">
        <v>5</v>
      </c>
      <c r="L35" s="13">
        <v>2</v>
      </c>
      <c r="M35" s="13">
        <v>3</v>
      </c>
      <c r="N35" s="14">
        <v>0</v>
      </c>
      <c r="O35" s="15">
        <v>5</v>
      </c>
      <c r="P35" s="13">
        <v>3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Jarmael Jones</v>
      </c>
      <c r="C43" s="20">
        <v>18</v>
      </c>
      <c r="D43" s="21">
        <v>0</v>
      </c>
      <c r="E43" s="21">
        <v>7</v>
      </c>
      <c r="F43" s="22">
        <v>3</v>
      </c>
      <c r="G43" s="20">
        <v>20</v>
      </c>
      <c r="H43" s="21">
        <v>2</v>
      </c>
      <c r="I43" s="21">
        <v>10</v>
      </c>
      <c r="J43" s="22">
        <v>4</v>
      </c>
      <c r="K43" s="20">
        <v>30</v>
      </c>
      <c r="L43" s="21">
        <v>12</v>
      </c>
      <c r="M43" s="21">
        <v>11</v>
      </c>
      <c r="N43" s="22">
        <v>7</v>
      </c>
      <c r="O43" s="20">
        <v>28</v>
      </c>
      <c r="P43" s="21">
        <v>16</v>
      </c>
      <c r="Q43" s="21">
        <v>8</v>
      </c>
      <c r="R43" s="23">
        <v>7</v>
      </c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Phillip Traylor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18</v>
      </c>
      <c r="D46" s="29">
        <f t="shared" si="3"/>
        <v>0</v>
      </c>
      <c r="E46" s="29">
        <f t="shared" si="3"/>
        <v>7</v>
      </c>
      <c r="F46" s="29">
        <f t="shared" si="3"/>
        <v>3</v>
      </c>
      <c r="G46" s="29">
        <f t="shared" si="3"/>
        <v>20</v>
      </c>
      <c r="H46" s="29">
        <f t="shared" si="3"/>
        <v>2</v>
      </c>
      <c r="I46" s="29">
        <f t="shared" si="3"/>
        <v>10</v>
      </c>
      <c r="J46" s="29">
        <f t="shared" si="3"/>
        <v>4</v>
      </c>
      <c r="K46" s="29">
        <f t="shared" si="3"/>
        <v>30</v>
      </c>
      <c r="L46" s="29">
        <f t="shared" si="3"/>
        <v>12</v>
      </c>
      <c r="M46" s="29">
        <f t="shared" si="3"/>
        <v>11</v>
      </c>
      <c r="N46" s="29">
        <f t="shared" si="3"/>
        <v>7</v>
      </c>
      <c r="O46" s="29">
        <f t="shared" si="3"/>
        <v>28</v>
      </c>
      <c r="P46" s="29">
        <f t="shared" si="3"/>
        <v>16</v>
      </c>
      <c r="Q46" s="29">
        <f t="shared" si="3"/>
        <v>8</v>
      </c>
      <c r="R46" s="28">
        <f t="shared" si="3"/>
        <v>7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111</v>
      </c>
      <c r="D47" s="30">
        <f>SUM(P23,D46)</f>
        <v>24</v>
      </c>
      <c r="E47" s="30">
        <f>SUM(Q23,E46)</f>
        <v>36</v>
      </c>
      <c r="F47" s="30">
        <f>SUM(R23,F46)</f>
        <v>23</v>
      </c>
      <c r="G47" s="30">
        <f t="shared" ref="G47:R47" si="4">SUM(C47,G46)</f>
        <v>131</v>
      </c>
      <c r="H47" s="30">
        <f t="shared" si="4"/>
        <v>26</v>
      </c>
      <c r="I47" s="30">
        <f t="shared" si="4"/>
        <v>46</v>
      </c>
      <c r="J47" s="30">
        <f t="shared" si="4"/>
        <v>27</v>
      </c>
      <c r="K47" s="30">
        <f t="shared" si="4"/>
        <v>161</v>
      </c>
      <c r="L47" s="30">
        <f t="shared" si="4"/>
        <v>38</v>
      </c>
      <c r="M47" s="30">
        <f t="shared" si="4"/>
        <v>57</v>
      </c>
      <c r="N47" s="30">
        <f t="shared" si="4"/>
        <v>34</v>
      </c>
      <c r="O47" s="31">
        <f t="shared" si="4"/>
        <v>189</v>
      </c>
      <c r="P47" s="30">
        <f t="shared" si="4"/>
        <v>54</v>
      </c>
      <c r="Q47" s="30">
        <f t="shared" si="4"/>
        <v>65</v>
      </c>
      <c r="R47" s="32">
        <f t="shared" si="4"/>
        <v>41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 t="s">
        <v>177</v>
      </c>
      <c r="D49" s="157"/>
      <c r="E49" s="158"/>
      <c r="F49" s="49">
        <v>6</v>
      </c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94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33</v>
      </c>
      <c r="B51" s="88" t="str">
        <f t="shared" ref="B51:B66" si="6">B27</f>
        <v>Rose Reed</v>
      </c>
      <c r="C51" s="12">
        <v>2</v>
      </c>
      <c r="D51" s="13">
        <v>0</v>
      </c>
      <c r="E51" s="13">
        <v>1</v>
      </c>
      <c r="F51" s="14">
        <v>1</v>
      </c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36</v>
      </c>
      <c r="P51" s="90">
        <f t="shared" ref="P51:P66" si="8">SUM(D3,H3,L3,P3,D27,H27,L27,P27,D51,H51,L51)</f>
        <v>3</v>
      </c>
      <c r="Q51" s="90">
        <f t="shared" ref="Q51:Q66" si="9">SUM(E3,I3,M3,Q3,E27,I27,M27,Q27,E51,I51,M51)</f>
        <v>8</v>
      </c>
      <c r="R51" s="91">
        <f t="shared" ref="R51:R66" si="10">SUM(F3,J3,N3,R3,F27,J27,N27,R27,F51,J51,N51)</f>
        <v>9</v>
      </c>
      <c r="S51" s="86">
        <f>IF(O51=0,0,AVERAGE(P51/O51))</f>
        <v>8.3333333333333329E-2</v>
      </c>
      <c r="U51" s="43" t="s">
        <v>144</v>
      </c>
      <c r="V51" s="88" t="s">
        <v>81</v>
      </c>
      <c r="W51" s="59">
        <v>9</v>
      </c>
      <c r="X51" s="59">
        <v>9</v>
      </c>
      <c r="Y51" s="60">
        <v>8.3333333333333329E-2</v>
      </c>
      <c r="Z51" s="60" t="s">
        <v>114</v>
      </c>
      <c r="AA51" s="60">
        <v>1</v>
      </c>
      <c r="AB51" s="60" t="s">
        <v>114</v>
      </c>
      <c r="AC51" s="59">
        <v>9</v>
      </c>
      <c r="AD51" s="104">
        <v>8.3333333333333329E-2</v>
      </c>
    </row>
    <row r="52" spans="1:30" x14ac:dyDescent="0.25">
      <c r="A52" s="85" t="str">
        <f t="shared" si="5"/>
        <v>55</v>
      </c>
      <c r="B52" s="88" t="str">
        <f t="shared" si="6"/>
        <v>Larry Reed</v>
      </c>
      <c r="C52" s="12">
        <v>4</v>
      </c>
      <c r="D52" s="13">
        <v>0</v>
      </c>
      <c r="E52" s="13">
        <v>3</v>
      </c>
      <c r="F52" s="14">
        <v>2</v>
      </c>
      <c r="G52" s="12"/>
      <c r="H52" s="13"/>
      <c r="I52" s="13"/>
      <c r="J52" s="14"/>
      <c r="K52" s="12"/>
      <c r="L52" s="13"/>
      <c r="M52" s="13"/>
      <c r="N52" s="14"/>
      <c r="O52" s="92">
        <f t="shared" si="7"/>
        <v>35</v>
      </c>
      <c r="P52" s="56">
        <f t="shared" si="8"/>
        <v>10</v>
      </c>
      <c r="Q52" s="56">
        <f t="shared" si="9"/>
        <v>12</v>
      </c>
      <c r="R52" s="93">
        <f t="shared" si="10"/>
        <v>11</v>
      </c>
      <c r="S52" s="87">
        <f t="shared" ref="S52:S66" si="11">IF(O52=0,0,AVERAGE(P52/O52))</f>
        <v>0.2857142857142857</v>
      </c>
      <c r="U52" s="43" t="s">
        <v>178</v>
      </c>
      <c r="V52" s="88" t="s">
        <v>66</v>
      </c>
      <c r="W52" s="59">
        <v>11</v>
      </c>
      <c r="X52" s="59">
        <v>11</v>
      </c>
      <c r="Y52" s="60">
        <v>0.2857142857142857</v>
      </c>
      <c r="Z52" s="60" t="s">
        <v>114</v>
      </c>
      <c r="AA52" s="60">
        <v>1.2222222222222223</v>
      </c>
      <c r="AB52" s="60" t="s">
        <v>114</v>
      </c>
      <c r="AC52" s="59">
        <v>9</v>
      </c>
      <c r="AD52" s="104">
        <v>0.2857142857142857</v>
      </c>
    </row>
    <row r="53" spans="1:30" x14ac:dyDescent="0.25">
      <c r="A53" s="85" t="str">
        <f t="shared" si="5"/>
        <v>32</v>
      </c>
      <c r="B53" s="88" t="str">
        <f t="shared" si="6"/>
        <v>Gregory McDuffie</v>
      </c>
      <c r="C53" s="12">
        <v>3</v>
      </c>
      <c r="D53" s="13">
        <v>0</v>
      </c>
      <c r="E53" s="13">
        <v>2</v>
      </c>
      <c r="F53" s="14">
        <v>1</v>
      </c>
      <c r="G53" s="12"/>
      <c r="H53" s="13"/>
      <c r="I53" s="13"/>
      <c r="J53" s="14"/>
      <c r="K53" s="12"/>
      <c r="L53" s="13"/>
      <c r="M53" s="13"/>
      <c r="N53" s="14"/>
      <c r="O53" s="92">
        <f t="shared" si="7"/>
        <v>23</v>
      </c>
      <c r="P53" s="56">
        <f t="shared" si="8"/>
        <v>6</v>
      </c>
      <c r="Q53" s="56">
        <f t="shared" si="9"/>
        <v>9</v>
      </c>
      <c r="R53" s="93">
        <f t="shared" si="10"/>
        <v>6</v>
      </c>
      <c r="S53" s="87">
        <f t="shared" si="11"/>
        <v>0.2608695652173913</v>
      </c>
      <c r="U53" s="43" t="s">
        <v>161</v>
      </c>
      <c r="V53" s="88" t="s">
        <v>285</v>
      </c>
      <c r="W53" s="59">
        <v>6</v>
      </c>
      <c r="X53" s="59">
        <v>6</v>
      </c>
      <c r="Y53" s="60">
        <v>0.2608695652173913</v>
      </c>
      <c r="Z53" s="60" t="s">
        <v>114</v>
      </c>
      <c r="AA53" s="60">
        <v>0.75</v>
      </c>
      <c r="AB53" s="60" t="s">
        <v>114</v>
      </c>
      <c r="AC53" s="59">
        <v>8</v>
      </c>
      <c r="AD53" s="104">
        <v>0.2608695652173913</v>
      </c>
    </row>
    <row r="54" spans="1:30" x14ac:dyDescent="0.25">
      <c r="A54" s="85" t="str">
        <f t="shared" si="5"/>
        <v>21</v>
      </c>
      <c r="B54" s="88" t="str">
        <f t="shared" si="6"/>
        <v>Markita Lane</v>
      </c>
      <c r="C54" s="12">
        <v>4</v>
      </c>
      <c r="D54" s="13">
        <v>0</v>
      </c>
      <c r="E54" s="13">
        <v>3</v>
      </c>
      <c r="F54" s="14">
        <v>3</v>
      </c>
      <c r="G54" s="12"/>
      <c r="H54" s="13"/>
      <c r="I54" s="13"/>
      <c r="J54" s="14"/>
      <c r="K54" s="12"/>
      <c r="L54" s="13"/>
      <c r="M54" s="13"/>
      <c r="N54" s="14"/>
      <c r="O54" s="92">
        <f t="shared" si="7"/>
        <v>14</v>
      </c>
      <c r="P54" s="56">
        <f t="shared" si="8"/>
        <v>0</v>
      </c>
      <c r="Q54" s="56">
        <f t="shared" si="9"/>
        <v>9</v>
      </c>
      <c r="R54" s="93">
        <f t="shared" si="10"/>
        <v>3</v>
      </c>
      <c r="S54" s="87">
        <f t="shared" si="11"/>
        <v>0</v>
      </c>
      <c r="U54" s="43" t="s">
        <v>149</v>
      </c>
      <c r="V54" s="88" t="s">
        <v>315</v>
      </c>
      <c r="W54" s="59">
        <v>3</v>
      </c>
      <c r="X54" s="59">
        <v>3</v>
      </c>
      <c r="Y54" s="60">
        <v>0</v>
      </c>
      <c r="Z54" s="60" t="s">
        <v>213</v>
      </c>
      <c r="AA54" s="60">
        <v>0.6</v>
      </c>
      <c r="AB54" s="60" t="s">
        <v>114</v>
      </c>
      <c r="AC54" s="59">
        <v>5</v>
      </c>
      <c r="AD54" s="104">
        <v>0</v>
      </c>
    </row>
    <row r="55" spans="1:30" x14ac:dyDescent="0.25">
      <c r="A55" s="85" t="str">
        <f t="shared" si="5"/>
        <v>7</v>
      </c>
      <c r="B55" s="88" t="str">
        <f t="shared" si="6"/>
        <v>William Miles</v>
      </c>
      <c r="C55" s="12">
        <v>3</v>
      </c>
      <c r="D55" s="13">
        <v>0</v>
      </c>
      <c r="E55" s="13">
        <v>3</v>
      </c>
      <c r="F55" s="14">
        <v>0</v>
      </c>
      <c r="G55" s="12"/>
      <c r="H55" s="13"/>
      <c r="I55" s="13"/>
      <c r="J55" s="14"/>
      <c r="K55" s="12"/>
      <c r="L55" s="13"/>
      <c r="M55" s="13"/>
      <c r="N55" s="14"/>
      <c r="O55" s="92">
        <f t="shared" si="7"/>
        <v>8</v>
      </c>
      <c r="P55" s="56">
        <f t="shared" si="8"/>
        <v>0</v>
      </c>
      <c r="Q55" s="56">
        <f t="shared" si="9"/>
        <v>8</v>
      </c>
      <c r="R55" s="93">
        <f t="shared" si="10"/>
        <v>1</v>
      </c>
      <c r="S55" s="87">
        <f t="shared" si="11"/>
        <v>0</v>
      </c>
      <c r="U55" s="43" t="s">
        <v>146</v>
      </c>
      <c r="V55" s="88" t="s">
        <v>288</v>
      </c>
      <c r="W55" s="59">
        <v>1</v>
      </c>
      <c r="X55" s="59">
        <v>1</v>
      </c>
      <c r="Y55" s="60">
        <v>0</v>
      </c>
      <c r="Z55" s="60" t="s">
        <v>213</v>
      </c>
      <c r="AA55" s="60">
        <v>0.25</v>
      </c>
      <c r="AB55" s="60" t="s">
        <v>114</v>
      </c>
      <c r="AC55" s="59">
        <v>4</v>
      </c>
      <c r="AD55" s="104">
        <v>0</v>
      </c>
    </row>
    <row r="56" spans="1:30" x14ac:dyDescent="0.25">
      <c r="A56" s="85" t="str">
        <f t="shared" si="5"/>
        <v>1</v>
      </c>
      <c r="B56" s="88" t="str">
        <f t="shared" si="6"/>
        <v>Christian Merrick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11</v>
      </c>
      <c r="P56" s="56">
        <f t="shared" si="8"/>
        <v>3</v>
      </c>
      <c r="Q56" s="56">
        <f t="shared" si="9"/>
        <v>2</v>
      </c>
      <c r="R56" s="93">
        <f t="shared" si="10"/>
        <v>1</v>
      </c>
      <c r="S56" s="87">
        <f t="shared" si="11"/>
        <v>0.27272727272727271</v>
      </c>
      <c r="U56" s="43" t="s">
        <v>159</v>
      </c>
      <c r="V56" s="88" t="s">
        <v>207</v>
      </c>
      <c r="W56" s="59">
        <v>1</v>
      </c>
      <c r="X56" s="59">
        <v>1</v>
      </c>
      <c r="Y56" s="60">
        <v>0.27272727272727271</v>
      </c>
      <c r="Z56" s="60" t="s">
        <v>213</v>
      </c>
      <c r="AA56" s="60">
        <v>0.25</v>
      </c>
      <c r="AB56" s="60" t="s">
        <v>114</v>
      </c>
      <c r="AC56" s="59">
        <v>4</v>
      </c>
      <c r="AD56" s="104">
        <v>0.15</v>
      </c>
    </row>
    <row r="57" spans="1:30" x14ac:dyDescent="0.25">
      <c r="A57" s="85" t="str">
        <f t="shared" si="5"/>
        <v>24</v>
      </c>
      <c r="B57" s="88" t="str">
        <f t="shared" si="6"/>
        <v>Cazzie Kirk</v>
      </c>
      <c r="C57" s="12">
        <v>3</v>
      </c>
      <c r="D57" s="13">
        <v>1</v>
      </c>
      <c r="E57" s="13">
        <v>0</v>
      </c>
      <c r="F57" s="14">
        <v>2</v>
      </c>
      <c r="G57" s="12"/>
      <c r="H57" s="13"/>
      <c r="I57" s="13"/>
      <c r="J57" s="14"/>
      <c r="K57" s="12"/>
      <c r="L57" s="13"/>
      <c r="M57" s="13"/>
      <c r="N57" s="14"/>
      <c r="O57" s="92">
        <f t="shared" si="7"/>
        <v>31</v>
      </c>
      <c r="P57" s="56">
        <f t="shared" si="8"/>
        <v>14</v>
      </c>
      <c r="Q57" s="56">
        <f t="shared" si="9"/>
        <v>5</v>
      </c>
      <c r="R57" s="93">
        <f t="shared" si="10"/>
        <v>13</v>
      </c>
      <c r="S57" s="87">
        <f t="shared" si="11"/>
        <v>0.45161290322580644</v>
      </c>
      <c r="U57" s="43" t="s">
        <v>179</v>
      </c>
      <c r="V57" s="88" t="s">
        <v>82</v>
      </c>
      <c r="W57" s="59">
        <v>13</v>
      </c>
      <c r="X57" s="59">
        <v>13</v>
      </c>
      <c r="Y57" s="60">
        <v>0.45161290322580644</v>
      </c>
      <c r="Z57" s="60" t="s">
        <v>114</v>
      </c>
      <c r="AA57" s="60">
        <v>1.4444444444444444</v>
      </c>
      <c r="AB57" s="60" t="s">
        <v>114</v>
      </c>
      <c r="AC57" s="59">
        <v>9</v>
      </c>
      <c r="AD57" s="104">
        <v>0.45161290322580644</v>
      </c>
    </row>
    <row r="58" spans="1:30" x14ac:dyDescent="0.25">
      <c r="A58" s="85" t="str">
        <f t="shared" si="5"/>
        <v>25</v>
      </c>
      <c r="B58" s="88" t="str">
        <f t="shared" si="6"/>
        <v>Elzie Haskett</v>
      </c>
      <c r="C58" s="12">
        <v>2</v>
      </c>
      <c r="D58" s="13">
        <v>2</v>
      </c>
      <c r="E58" s="13">
        <v>0</v>
      </c>
      <c r="F58" s="14">
        <v>1</v>
      </c>
      <c r="G58" s="12"/>
      <c r="H58" s="13"/>
      <c r="I58" s="13"/>
      <c r="J58" s="14"/>
      <c r="K58" s="12"/>
      <c r="L58" s="13"/>
      <c r="M58" s="13"/>
      <c r="N58" s="14"/>
      <c r="O58" s="92">
        <f t="shared" si="7"/>
        <v>30</v>
      </c>
      <c r="P58" s="56">
        <f t="shared" si="8"/>
        <v>13</v>
      </c>
      <c r="Q58" s="56">
        <f t="shared" si="9"/>
        <v>15</v>
      </c>
      <c r="R58" s="93">
        <f t="shared" si="10"/>
        <v>6</v>
      </c>
      <c r="S58" s="87">
        <f t="shared" si="11"/>
        <v>0.43333333333333335</v>
      </c>
      <c r="U58" s="43" t="s">
        <v>163</v>
      </c>
      <c r="V58" s="88" t="s">
        <v>108</v>
      </c>
      <c r="W58" s="59">
        <v>6</v>
      </c>
      <c r="X58" s="59">
        <v>6</v>
      </c>
      <c r="Y58" s="60">
        <v>0.43333333333333335</v>
      </c>
      <c r="Z58" s="60" t="s">
        <v>114</v>
      </c>
      <c r="AA58" s="60">
        <v>0.66666666666666663</v>
      </c>
      <c r="AB58" s="60" t="s">
        <v>114</v>
      </c>
      <c r="AC58" s="59">
        <v>9</v>
      </c>
      <c r="AD58" s="104">
        <v>0.43333333333333335</v>
      </c>
    </row>
    <row r="59" spans="1:30" x14ac:dyDescent="0.25">
      <c r="A59" s="85" t="str">
        <f t="shared" si="5"/>
        <v>10</v>
      </c>
      <c r="B59" s="88" t="str">
        <f t="shared" si="6"/>
        <v>Reginald Merrick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22</v>
      </c>
      <c r="P59" s="56">
        <f t="shared" si="8"/>
        <v>8</v>
      </c>
      <c r="Q59" s="56">
        <f t="shared" si="9"/>
        <v>9</v>
      </c>
      <c r="R59" s="93">
        <f t="shared" si="10"/>
        <v>1</v>
      </c>
      <c r="S59" s="87">
        <f t="shared" si="11"/>
        <v>0.36363636363636365</v>
      </c>
      <c r="U59" s="43" t="s">
        <v>143</v>
      </c>
      <c r="V59" s="88" t="s">
        <v>83</v>
      </c>
      <c r="W59" s="59">
        <v>1</v>
      </c>
      <c r="X59" s="59">
        <v>1</v>
      </c>
      <c r="Y59" s="60">
        <v>0.36363636363636365</v>
      </c>
      <c r="Z59" s="60" t="s">
        <v>114</v>
      </c>
      <c r="AA59" s="60">
        <v>0.16666666666666666</v>
      </c>
      <c r="AB59" s="60" t="s">
        <v>114</v>
      </c>
      <c r="AC59" s="59">
        <v>6</v>
      </c>
      <c r="AD59" s="104">
        <v>0.36363636363636365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Jarmael Jones</v>
      </c>
      <c r="C68" s="20">
        <v>12</v>
      </c>
      <c r="D68" s="21">
        <v>3</v>
      </c>
      <c r="E68" s="21">
        <v>6</v>
      </c>
      <c r="F68" s="22">
        <v>10</v>
      </c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201</v>
      </c>
      <c r="P68" s="21">
        <f t="shared" si="12"/>
        <v>57</v>
      </c>
      <c r="Q68" s="146">
        <f t="shared" si="12"/>
        <v>71</v>
      </c>
      <c r="R68" s="145"/>
      <c r="S68" s="147">
        <f>SUM(Q68/O68)</f>
        <v>0.35323383084577115</v>
      </c>
      <c r="V68" s="56" t="s">
        <v>23</v>
      </c>
      <c r="W68" s="59">
        <v>51</v>
      </c>
      <c r="X68" s="59">
        <v>51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Phillip Traylor</v>
      </c>
      <c r="C69" s="92">
        <v>9</v>
      </c>
      <c r="D69" s="56">
        <v>0</v>
      </c>
      <c r="E69" s="56">
        <v>6</v>
      </c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9</v>
      </c>
      <c r="P69" s="56">
        <f t="shared" si="12"/>
        <v>0</v>
      </c>
      <c r="Q69" s="56">
        <f t="shared" si="12"/>
        <v>6</v>
      </c>
      <c r="R69" s="93"/>
      <c r="S69" s="148">
        <f>SUM(Q69/O69)</f>
        <v>0.66666666666666663</v>
      </c>
      <c r="V69" s="68" t="s">
        <v>24</v>
      </c>
      <c r="W69" s="63"/>
      <c r="X69" s="63"/>
      <c r="Y69" s="69">
        <v>0.45161290322580644</v>
      </c>
      <c r="Z69" s="69"/>
      <c r="AA69" s="69">
        <v>1.4444444444444444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21</v>
      </c>
      <c r="D71" s="29">
        <f t="shared" si="13"/>
        <v>3</v>
      </c>
      <c r="E71" s="29">
        <f t="shared" si="13"/>
        <v>12</v>
      </c>
      <c r="F71" s="29">
        <f t="shared" si="13"/>
        <v>10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210</v>
      </c>
      <c r="P71" s="70">
        <f>SUM(P50:P65)</f>
        <v>57</v>
      </c>
      <c r="Q71" s="70">
        <f>SUM(Q50:Q65)</f>
        <v>77</v>
      </c>
      <c r="R71" s="70">
        <f>SUM(R50:R65)</f>
        <v>51</v>
      </c>
      <c r="S71" s="71">
        <f>AVERAGE(P71/O71)</f>
        <v>0.27142857142857141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210</v>
      </c>
      <c r="D72" s="29">
        <f>SUM(P47,D71)</f>
        <v>57</v>
      </c>
      <c r="E72" s="29">
        <f>SUM(Q47,E71)</f>
        <v>77</v>
      </c>
      <c r="F72" s="29">
        <f>SUM(R47,F71)</f>
        <v>51</v>
      </c>
      <c r="G72" s="29">
        <f t="shared" ref="G72:M72" si="14">SUM(C72,G71)</f>
        <v>210</v>
      </c>
      <c r="H72" s="29">
        <f t="shared" si="14"/>
        <v>57</v>
      </c>
      <c r="I72" s="29">
        <f t="shared" si="14"/>
        <v>77</v>
      </c>
      <c r="J72" s="29">
        <f t="shared" si="14"/>
        <v>51</v>
      </c>
      <c r="K72" s="29">
        <f t="shared" si="14"/>
        <v>210</v>
      </c>
      <c r="L72" s="29">
        <f t="shared" si="14"/>
        <v>57</v>
      </c>
      <c r="M72" s="29">
        <f t="shared" si="14"/>
        <v>77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0.5714285714285714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0.67021276595744683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9</v>
      </c>
      <c r="E75" s="75" t="s">
        <v>32</v>
      </c>
      <c r="V75" s="79" t="s">
        <v>29</v>
      </c>
      <c r="W75" s="62" t="s">
        <v>180</v>
      </c>
      <c r="X75" s="81">
        <v>0.6467661691542288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195</v>
      </c>
      <c r="X76" s="151">
        <v>0.33333333333333337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3" priority="1" stopIfTrue="1" operator="equal">
      <formula>$Y$69</formula>
    </cfRule>
  </conditionalFormatting>
  <conditionalFormatting sqref="AA51:AB67">
    <cfRule type="cellIs" dxfId="2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CC0F-D1B8-4418-9606-444437D466A7}">
  <sheetPr codeName="Sheet30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126</v>
      </c>
      <c r="D1" s="157"/>
      <c r="E1" s="158"/>
      <c r="F1" s="4">
        <v>6</v>
      </c>
      <c r="G1" s="156" t="s">
        <v>170</v>
      </c>
      <c r="H1" s="157"/>
      <c r="I1" s="158"/>
      <c r="J1" s="4">
        <v>14</v>
      </c>
      <c r="K1" s="156" t="s">
        <v>128</v>
      </c>
      <c r="L1" s="157"/>
      <c r="M1" s="158"/>
      <c r="N1" s="4">
        <v>17</v>
      </c>
      <c r="O1" s="156" t="s">
        <v>127</v>
      </c>
      <c r="P1" s="157"/>
      <c r="Q1" s="158"/>
      <c r="R1" s="5">
        <v>11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146</v>
      </c>
      <c r="B3" s="88" t="s">
        <v>58</v>
      </c>
      <c r="C3" s="12">
        <v>3</v>
      </c>
      <c r="D3" s="13">
        <v>0</v>
      </c>
      <c r="E3" s="13">
        <v>3</v>
      </c>
      <c r="F3" s="14">
        <v>4</v>
      </c>
      <c r="G3" s="115">
        <v>2</v>
      </c>
      <c r="H3" s="116">
        <v>1</v>
      </c>
      <c r="I3" s="116">
        <v>1</v>
      </c>
      <c r="J3" s="117">
        <v>1</v>
      </c>
      <c r="K3" s="115"/>
      <c r="L3" s="116"/>
      <c r="M3" s="116"/>
      <c r="N3" s="117"/>
      <c r="O3" s="12">
        <v>2</v>
      </c>
      <c r="P3" s="13">
        <v>2</v>
      </c>
      <c r="Q3" s="13">
        <v>0</v>
      </c>
      <c r="R3" s="14">
        <v>1</v>
      </c>
      <c r="S3" s="17"/>
    </row>
    <row r="4" spans="1:19" x14ac:dyDescent="0.25">
      <c r="A4" s="85" t="s">
        <v>141</v>
      </c>
      <c r="B4" s="153" t="s">
        <v>142</v>
      </c>
      <c r="C4" s="12">
        <v>3</v>
      </c>
      <c r="D4" s="13">
        <v>0</v>
      </c>
      <c r="E4" s="13">
        <v>2</v>
      </c>
      <c r="F4" s="14">
        <v>1</v>
      </c>
      <c r="G4" s="115">
        <v>2</v>
      </c>
      <c r="H4" s="116">
        <v>0</v>
      </c>
      <c r="I4" s="116">
        <v>1</v>
      </c>
      <c r="J4" s="117">
        <v>1</v>
      </c>
      <c r="K4" s="115">
        <v>2</v>
      </c>
      <c r="L4" s="116">
        <v>1</v>
      </c>
      <c r="M4" s="116">
        <v>1</v>
      </c>
      <c r="N4" s="117">
        <v>0</v>
      </c>
      <c r="O4" s="12">
        <v>1</v>
      </c>
      <c r="P4" s="13">
        <v>0</v>
      </c>
      <c r="Q4" s="13">
        <v>0</v>
      </c>
      <c r="R4" s="14">
        <v>0</v>
      </c>
      <c r="S4" s="17"/>
    </row>
    <row r="5" spans="1:19" x14ac:dyDescent="0.25">
      <c r="A5" s="85" t="s">
        <v>140</v>
      </c>
      <c r="B5" s="153" t="s">
        <v>240</v>
      </c>
      <c r="C5" s="12">
        <v>3</v>
      </c>
      <c r="D5" s="13">
        <v>0</v>
      </c>
      <c r="E5" s="13">
        <v>2</v>
      </c>
      <c r="F5" s="14">
        <v>4</v>
      </c>
      <c r="G5" s="115">
        <v>2</v>
      </c>
      <c r="H5" s="116">
        <v>0</v>
      </c>
      <c r="I5" s="116">
        <v>1</v>
      </c>
      <c r="J5" s="117">
        <v>1</v>
      </c>
      <c r="K5" s="115">
        <v>4</v>
      </c>
      <c r="L5" s="116">
        <v>0</v>
      </c>
      <c r="M5" s="116">
        <v>4</v>
      </c>
      <c r="N5" s="117">
        <v>1</v>
      </c>
      <c r="O5" s="12">
        <v>4</v>
      </c>
      <c r="P5" s="13">
        <v>2</v>
      </c>
      <c r="Q5" s="13">
        <v>2</v>
      </c>
      <c r="R5" s="14">
        <v>1</v>
      </c>
      <c r="S5" s="17"/>
    </row>
    <row r="6" spans="1:19" x14ac:dyDescent="0.25">
      <c r="A6" s="85" t="s">
        <v>130</v>
      </c>
      <c r="B6" s="88" t="s">
        <v>241</v>
      </c>
      <c r="C6" s="12">
        <v>3</v>
      </c>
      <c r="D6" s="13">
        <v>0</v>
      </c>
      <c r="E6" s="13">
        <v>2</v>
      </c>
      <c r="F6" s="14">
        <v>1</v>
      </c>
      <c r="G6" s="115">
        <v>3</v>
      </c>
      <c r="H6" s="116">
        <v>0</v>
      </c>
      <c r="I6" s="116">
        <v>3</v>
      </c>
      <c r="J6" s="117">
        <v>0</v>
      </c>
      <c r="K6" s="115">
        <v>3</v>
      </c>
      <c r="L6" s="116">
        <v>0</v>
      </c>
      <c r="M6" s="116">
        <v>3</v>
      </c>
      <c r="N6" s="117">
        <v>2</v>
      </c>
      <c r="O6" s="12">
        <v>3</v>
      </c>
      <c r="P6" s="13">
        <v>0</v>
      </c>
      <c r="Q6" s="13">
        <v>2</v>
      </c>
      <c r="R6" s="14">
        <v>3</v>
      </c>
      <c r="S6" s="17" t="s">
        <v>8</v>
      </c>
    </row>
    <row r="7" spans="1:19" x14ac:dyDescent="0.25">
      <c r="A7" s="85" t="s">
        <v>135</v>
      </c>
      <c r="B7" s="153" t="s">
        <v>120</v>
      </c>
      <c r="C7" s="12">
        <v>2</v>
      </c>
      <c r="D7" s="13">
        <v>0</v>
      </c>
      <c r="E7" s="13">
        <v>2</v>
      </c>
      <c r="F7" s="14">
        <v>1</v>
      </c>
      <c r="G7" s="115">
        <v>2</v>
      </c>
      <c r="H7" s="116">
        <v>1</v>
      </c>
      <c r="I7" s="116">
        <v>1</v>
      </c>
      <c r="J7" s="117">
        <v>0</v>
      </c>
      <c r="K7" s="115">
        <v>3</v>
      </c>
      <c r="L7" s="116">
        <v>0</v>
      </c>
      <c r="M7" s="116">
        <v>1</v>
      </c>
      <c r="N7" s="117">
        <v>1</v>
      </c>
      <c r="O7" s="12">
        <v>3</v>
      </c>
      <c r="P7" s="13">
        <v>0</v>
      </c>
      <c r="Q7" s="13">
        <v>3</v>
      </c>
      <c r="R7" s="14">
        <v>1</v>
      </c>
      <c r="S7" s="17"/>
    </row>
    <row r="8" spans="1:19" x14ac:dyDescent="0.25">
      <c r="A8" s="85" t="s">
        <v>188</v>
      </c>
      <c r="B8" s="153" t="s">
        <v>242</v>
      </c>
      <c r="C8" s="12">
        <v>1</v>
      </c>
      <c r="D8" s="13">
        <v>0</v>
      </c>
      <c r="E8" s="13">
        <v>1</v>
      </c>
      <c r="F8" s="14">
        <v>0</v>
      </c>
      <c r="G8" s="115">
        <v>2</v>
      </c>
      <c r="H8" s="116">
        <v>0</v>
      </c>
      <c r="I8" s="116">
        <v>2</v>
      </c>
      <c r="J8" s="117">
        <v>0</v>
      </c>
      <c r="K8" s="115">
        <v>1</v>
      </c>
      <c r="L8" s="116">
        <v>0</v>
      </c>
      <c r="M8" s="116">
        <v>0</v>
      </c>
      <c r="N8" s="117">
        <v>0</v>
      </c>
      <c r="O8" s="12">
        <v>2</v>
      </c>
      <c r="P8" s="13">
        <v>0</v>
      </c>
      <c r="Q8" s="13">
        <v>0</v>
      </c>
      <c r="R8" s="14">
        <v>0</v>
      </c>
      <c r="S8" s="17"/>
    </row>
    <row r="9" spans="1:19" x14ac:dyDescent="0.25">
      <c r="A9" s="85" t="s">
        <v>161</v>
      </c>
      <c r="B9" s="88" t="s">
        <v>263</v>
      </c>
      <c r="C9" s="12">
        <v>2</v>
      </c>
      <c r="D9" s="13">
        <v>0</v>
      </c>
      <c r="E9" s="13">
        <v>1</v>
      </c>
      <c r="F9" s="14">
        <v>0</v>
      </c>
      <c r="G9" s="115">
        <v>1</v>
      </c>
      <c r="H9" s="116">
        <v>0</v>
      </c>
      <c r="I9" s="116">
        <v>0</v>
      </c>
      <c r="J9" s="117">
        <v>0</v>
      </c>
      <c r="K9" s="115">
        <v>1</v>
      </c>
      <c r="L9" s="116">
        <v>0</v>
      </c>
      <c r="M9" s="116">
        <v>1</v>
      </c>
      <c r="N9" s="117">
        <v>0</v>
      </c>
      <c r="O9" s="12">
        <v>0</v>
      </c>
      <c r="P9" s="13">
        <v>0</v>
      </c>
      <c r="Q9" s="13">
        <v>0</v>
      </c>
      <c r="R9" s="14">
        <v>0</v>
      </c>
      <c r="S9" s="17"/>
    </row>
    <row r="10" spans="1:19" x14ac:dyDescent="0.25">
      <c r="A10" s="85" t="s">
        <v>136</v>
      </c>
      <c r="B10" s="153" t="s">
        <v>316</v>
      </c>
      <c r="C10" s="12">
        <v>1</v>
      </c>
      <c r="D10" s="13">
        <v>0</v>
      </c>
      <c r="E10" s="13">
        <v>1</v>
      </c>
      <c r="F10" s="14">
        <v>0</v>
      </c>
      <c r="G10" s="115">
        <v>2</v>
      </c>
      <c r="H10" s="116">
        <v>0</v>
      </c>
      <c r="I10" s="116">
        <v>2</v>
      </c>
      <c r="J10" s="117">
        <v>0</v>
      </c>
      <c r="K10" s="115">
        <v>2</v>
      </c>
      <c r="L10" s="116">
        <v>0</v>
      </c>
      <c r="M10" s="116">
        <v>1</v>
      </c>
      <c r="N10" s="117">
        <v>0</v>
      </c>
      <c r="O10" s="12">
        <v>3</v>
      </c>
      <c r="P10" s="13">
        <v>0</v>
      </c>
      <c r="Q10" s="13">
        <v>3</v>
      </c>
      <c r="R10" s="14">
        <v>0</v>
      </c>
      <c r="S10" s="17"/>
    </row>
    <row r="11" spans="1:19" x14ac:dyDescent="0.25">
      <c r="A11" s="85" t="s">
        <v>143</v>
      </c>
      <c r="B11" s="153" t="s">
        <v>145</v>
      </c>
      <c r="C11" s="12">
        <v>0</v>
      </c>
      <c r="D11" s="13">
        <v>0</v>
      </c>
      <c r="E11" s="13">
        <v>0</v>
      </c>
      <c r="F11" s="14">
        <v>2</v>
      </c>
      <c r="G11" s="12">
        <v>0</v>
      </c>
      <c r="H11" s="13">
        <v>0</v>
      </c>
      <c r="I11" s="13">
        <v>0</v>
      </c>
      <c r="J11" s="14">
        <v>1</v>
      </c>
      <c r="K11" s="12">
        <v>0</v>
      </c>
      <c r="L11" s="13">
        <v>0</v>
      </c>
      <c r="M11" s="13">
        <v>0</v>
      </c>
      <c r="N11" s="14">
        <v>0</v>
      </c>
      <c r="O11" s="15">
        <v>0</v>
      </c>
      <c r="P11" s="13">
        <v>0</v>
      </c>
      <c r="Q11" s="13">
        <v>0</v>
      </c>
      <c r="R11" s="16">
        <v>0</v>
      </c>
      <c r="S11" s="17"/>
    </row>
    <row r="12" spans="1:19" x14ac:dyDescent="0.25">
      <c r="A12" s="85" t="s">
        <v>176</v>
      </c>
      <c r="B12" s="88" t="s">
        <v>264</v>
      </c>
      <c r="C12" s="12"/>
      <c r="D12" s="13"/>
      <c r="E12" s="13"/>
      <c r="F12" s="14"/>
      <c r="G12" s="12">
        <v>3</v>
      </c>
      <c r="H12" s="13">
        <v>0</v>
      </c>
      <c r="I12" s="13">
        <v>1</v>
      </c>
      <c r="J12" s="14">
        <v>0</v>
      </c>
      <c r="K12" s="12">
        <v>2</v>
      </c>
      <c r="L12" s="13">
        <v>0</v>
      </c>
      <c r="M12" s="13">
        <v>1</v>
      </c>
      <c r="N12" s="14">
        <v>0</v>
      </c>
      <c r="O12" s="15">
        <v>3</v>
      </c>
      <c r="P12" s="13">
        <v>1</v>
      </c>
      <c r="Q12" s="13">
        <v>1</v>
      </c>
      <c r="R12" s="16">
        <v>0</v>
      </c>
      <c r="S12" s="17"/>
    </row>
    <row r="13" spans="1:19" x14ac:dyDescent="0.25">
      <c r="A13" s="85" t="s">
        <v>147</v>
      </c>
      <c r="B13" s="88" t="s">
        <v>265</v>
      </c>
      <c r="C13" s="12"/>
      <c r="D13" s="13"/>
      <c r="E13" s="13"/>
      <c r="F13" s="14"/>
      <c r="G13" s="12">
        <v>1</v>
      </c>
      <c r="H13" s="13">
        <v>0</v>
      </c>
      <c r="I13" s="13">
        <v>1</v>
      </c>
      <c r="J13" s="14">
        <v>0</v>
      </c>
      <c r="K13" s="12">
        <v>1</v>
      </c>
      <c r="L13" s="13">
        <v>0</v>
      </c>
      <c r="M13" s="13">
        <v>1</v>
      </c>
      <c r="N13" s="14">
        <v>0</v>
      </c>
      <c r="O13" s="15">
        <v>0</v>
      </c>
      <c r="P13" s="13">
        <v>0</v>
      </c>
      <c r="Q13" s="13">
        <v>0</v>
      </c>
      <c r="R13" s="16">
        <v>0</v>
      </c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</row>
    <row r="19" spans="1:24" x14ac:dyDescent="0.25">
      <c r="A19" s="18" t="s">
        <v>9</v>
      </c>
      <c r="B19" s="154" t="s">
        <v>121</v>
      </c>
      <c r="C19" s="20">
        <v>18</v>
      </c>
      <c r="D19" s="21">
        <v>0</v>
      </c>
      <c r="E19" s="21">
        <v>14</v>
      </c>
      <c r="F19" s="22">
        <v>13</v>
      </c>
      <c r="G19" s="20">
        <v>20</v>
      </c>
      <c r="H19" s="21">
        <v>2</v>
      </c>
      <c r="I19" s="21">
        <v>13</v>
      </c>
      <c r="J19" s="22">
        <v>4</v>
      </c>
      <c r="K19" s="20"/>
      <c r="L19" s="21"/>
      <c r="M19" s="21"/>
      <c r="N19" s="22"/>
      <c r="O19" s="20">
        <v>7</v>
      </c>
      <c r="P19" s="21"/>
      <c r="Q19" s="21">
        <v>1</v>
      </c>
      <c r="R19" s="23"/>
      <c r="S19" s="24"/>
    </row>
    <row r="20" spans="1:24" x14ac:dyDescent="0.25">
      <c r="A20" s="18"/>
      <c r="B20" s="155" t="s">
        <v>58</v>
      </c>
      <c r="C20" s="92"/>
      <c r="D20" s="56"/>
      <c r="E20" s="56"/>
      <c r="F20" s="93"/>
      <c r="G20" s="92"/>
      <c r="H20" s="56"/>
      <c r="I20" s="56"/>
      <c r="J20" s="93"/>
      <c r="K20" s="92">
        <v>19</v>
      </c>
      <c r="L20" s="56">
        <v>1</v>
      </c>
      <c r="M20" s="56">
        <v>13</v>
      </c>
      <c r="N20" s="93">
        <v>4</v>
      </c>
      <c r="O20" s="92">
        <v>5</v>
      </c>
      <c r="P20" s="56"/>
      <c r="Q20" s="56">
        <v>3</v>
      </c>
      <c r="R20" s="93"/>
      <c r="S20" s="24"/>
    </row>
    <row r="21" spans="1:24" ht="13.8" thickBot="1" x14ac:dyDescent="0.3">
      <c r="A21" s="18"/>
      <c r="B21" s="155" t="s">
        <v>215</v>
      </c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>
        <v>9</v>
      </c>
      <c r="P21" s="56">
        <v>5</v>
      </c>
      <c r="Q21" s="56">
        <v>7</v>
      </c>
      <c r="R21" s="93">
        <v>6</v>
      </c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18</v>
      </c>
      <c r="D22" s="29">
        <f t="shared" si="0"/>
        <v>0</v>
      </c>
      <c r="E22" s="29">
        <f t="shared" si="0"/>
        <v>14</v>
      </c>
      <c r="F22" s="29">
        <f t="shared" si="0"/>
        <v>13</v>
      </c>
      <c r="G22" s="29">
        <f t="shared" si="0"/>
        <v>20</v>
      </c>
      <c r="H22" s="29">
        <f t="shared" si="0"/>
        <v>2</v>
      </c>
      <c r="I22" s="29">
        <f t="shared" si="0"/>
        <v>13</v>
      </c>
      <c r="J22" s="29">
        <f t="shared" si="0"/>
        <v>4</v>
      </c>
      <c r="K22" s="29">
        <f t="shared" si="0"/>
        <v>19</v>
      </c>
      <c r="L22" s="29">
        <f t="shared" si="0"/>
        <v>1</v>
      </c>
      <c r="M22" s="29">
        <f t="shared" si="0"/>
        <v>13</v>
      </c>
      <c r="N22" s="29">
        <f t="shared" si="0"/>
        <v>4</v>
      </c>
      <c r="O22" s="29">
        <f t="shared" si="0"/>
        <v>21</v>
      </c>
      <c r="P22" s="29">
        <f t="shared" si="0"/>
        <v>5</v>
      </c>
      <c r="Q22" s="29">
        <f t="shared" si="0"/>
        <v>11</v>
      </c>
      <c r="R22" s="28">
        <f t="shared" si="0"/>
        <v>6</v>
      </c>
      <c r="S22" s="24"/>
    </row>
    <row r="23" spans="1:24" ht="13.8" thickBot="1" x14ac:dyDescent="0.3">
      <c r="A23" s="18"/>
      <c r="B23" s="28" t="s">
        <v>11</v>
      </c>
      <c r="C23" s="30">
        <f>C22</f>
        <v>18</v>
      </c>
      <c r="D23" s="30">
        <f>D22</f>
        <v>0</v>
      </c>
      <c r="E23" s="30">
        <f>E22</f>
        <v>14</v>
      </c>
      <c r="F23" s="30">
        <f>F22</f>
        <v>13</v>
      </c>
      <c r="G23" s="30">
        <f t="shared" ref="G23:R23" si="1">SUM(C23,G22)</f>
        <v>38</v>
      </c>
      <c r="H23" s="30">
        <f t="shared" si="1"/>
        <v>2</v>
      </c>
      <c r="I23" s="30">
        <f t="shared" si="1"/>
        <v>27</v>
      </c>
      <c r="J23" s="30">
        <f t="shared" si="1"/>
        <v>17</v>
      </c>
      <c r="K23" s="30">
        <f t="shared" si="1"/>
        <v>57</v>
      </c>
      <c r="L23" s="30">
        <f t="shared" si="1"/>
        <v>3</v>
      </c>
      <c r="M23" s="30">
        <f t="shared" si="1"/>
        <v>40</v>
      </c>
      <c r="N23" s="30">
        <f t="shared" si="1"/>
        <v>21</v>
      </c>
      <c r="O23" s="31">
        <f t="shared" si="1"/>
        <v>78</v>
      </c>
      <c r="P23" s="30">
        <f t="shared" si="1"/>
        <v>8</v>
      </c>
      <c r="Q23" s="30">
        <f t="shared" si="1"/>
        <v>51</v>
      </c>
      <c r="R23" s="32">
        <f t="shared" si="1"/>
        <v>27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9" t="s">
        <v>40</v>
      </c>
      <c r="D25" s="157"/>
      <c r="E25" s="158"/>
      <c r="F25" s="4">
        <v>12</v>
      </c>
      <c r="G25" s="159" t="s">
        <v>37</v>
      </c>
      <c r="H25" s="157"/>
      <c r="I25" s="158"/>
      <c r="J25" s="4">
        <v>2</v>
      </c>
      <c r="K25" s="159" t="s">
        <v>177</v>
      </c>
      <c r="L25" s="157"/>
      <c r="M25" s="158"/>
      <c r="N25" s="4">
        <v>6</v>
      </c>
      <c r="O25" s="159"/>
      <c r="P25" s="157"/>
      <c r="Q25" s="158"/>
      <c r="R25" s="5"/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7</v>
      </c>
      <c r="B27" s="88" t="str">
        <f t="shared" si="2"/>
        <v>Kevin Burton</v>
      </c>
      <c r="C27" s="12">
        <v>6</v>
      </c>
      <c r="D27" s="13">
        <v>5</v>
      </c>
      <c r="E27" s="13">
        <v>0</v>
      </c>
      <c r="F27" s="14">
        <v>6</v>
      </c>
      <c r="G27" s="12">
        <v>4</v>
      </c>
      <c r="H27" s="13">
        <v>1</v>
      </c>
      <c r="I27" s="13">
        <v>2</v>
      </c>
      <c r="J27" s="14">
        <v>4</v>
      </c>
      <c r="K27" s="12">
        <v>4</v>
      </c>
      <c r="L27" s="13">
        <v>0</v>
      </c>
      <c r="M27" s="13">
        <v>3</v>
      </c>
      <c r="N27" s="14">
        <v>6</v>
      </c>
      <c r="O27" s="15"/>
      <c r="P27" s="13"/>
      <c r="Q27" s="13"/>
      <c r="R27" s="16"/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19</v>
      </c>
      <c r="B28" s="88" t="str">
        <f t="shared" si="2"/>
        <v>Cleo Stephens</v>
      </c>
      <c r="C28" s="12">
        <v>5</v>
      </c>
      <c r="D28" s="13">
        <v>5</v>
      </c>
      <c r="E28" s="13">
        <v>0</v>
      </c>
      <c r="F28" s="14">
        <v>0</v>
      </c>
      <c r="G28" s="12">
        <v>3</v>
      </c>
      <c r="H28" s="13">
        <v>0</v>
      </c>
      <c r="I28" s="13">
        <v>1</v>
      </c>
      <c r="J28" s="14">
        <v>0</v>
      </c>
      <c r="K28" s="12">
        <v>4</v>
      </c>
      <c r="L28" s="13">
        <v>0</v>
      </c>
      <c r="M28" s="13">
        <v>3</v>
      </c>
      <c r="N28" s="14">
        <v>0</v>
      </c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26</v>
      </c>
      <c r="B29" s="88" t="str">
        <f t="shared" si="2"/>
        <v>Charlie Anderson</v>
      </c>
      <c r="C29" s="12">
        <v>5</v>
      </c>
      <c r="D29" s="13">
        <v>3</v>
      </c>
      <c r="E29" s="13">
        <v>2</v>
      </c>
      <c r="F29" s="14">
        <v>0</v>
      </c>
      <c r="G29" s="12">
        <v>3</v>
      </c>
      <c r="H29" s="13">
        <v>0</v>
      </c>
      <c r="I29" s="13">
        <v>3</v>
      </c>
      <c r="J29" s="14">
        <v>2</v>
      </c>
      <c r="K29" s="12">
        <v>4</v>
      </c>
      <c r="L29" s="13">
        <v>2</v>
      </c>
      <c r="M29" s="13">
        <v>1</v>
      </c>
      <c r="N29" s="14">
        <v>0</v>
      </c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29</v>
      </c>
      <c r="B30" s="88" t="str">
        <f t="shared" si="2"/>
        <v>Josh Sisson</v>
      </c>
      <c r="C30" s="12">
        <v>5</v>
      </c>
      <c r="D30" s="13">
        <v>0</v>
      </c>
      <c r="E30" s="13">
        <v>3</v>
      </c>
      <c r="F30" s="14">
        <v>1</v>
      </c>
      <c r="G30" s="12">
        <v>3</v>
      </c>
      <c r="H30" s="13">
        <v>0</v>
      </c>
      <c r="I30" s="13">
        <v>2</v>
      </c>
      <c r="J30" s="14">
        <v>3</v>
      </c>
      <c r="K30" s="12">
        <v>3</v>
      </c>
      <c r="L30" s="13">
        <v>1</v>
      </c>
      <c r="M30" s="13">
        <v>2</v>
      </c>
      <c r="N30" s="14">
        <v>3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6</v>
      </c>
      <c r="B31" s="88" t="str">
        <f t="shared" si="2"/>
        <v>Jonathan Akin</v>
      </c>
      <c r="C31" s="12">
        <v>5</v>
      </c>
      <c r="D31" s="13">
        <v>2</v>
      </c>
      <c r="E31" s="13">
        <v>3</v>
      </c>
      <c r="F31" s="14">
        <v>0</v>
      </c>
      <c r="G31" s="12">
        <v>3</v>
      </c>
      <c r="H31" s="13">
        <v>0</v>
      </c>
      <c r="I31" s="13">
        <v>2</v>
      </c>
      <c r="J31" s="14">
        <v>0</v>
      </c>
      <c r="K31" s="12">
        <v>3</v>
      </c>
      <c r="L31" s="13">
        <v>0</v>
      </c>
      <c r="M31" s="13">
        <v>1</v>
      </c>
      <c r="N31" s="14">
        <v>1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48</v>
      </c>
      <c r="B32" s="88" t="str">
        <f t="shared" si="2"/>
        <v>Tamera Hale</v>
      </c>
      <c r="C32" s="12">
        <v>1</v>
      </c>
      <c r="D32" s="13">
        <v>0</v>
      </c>
      <c r="E32" s="13">
        <v>0</v>
      </c>
      <c r="F32" s="14">
        <v>0</v>
      </c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32</v>
      </c>
      <c r="B33" s="88" t="str">
        <f t="shared" si="2"/>
        <v>Ali Rajabi</v>
      </c>
      <c r="C33" s="12"/>
      <c r="D33" s="13"/>
      <c r="E33" s="13"/>
      <c r="F33" s="14"/>
      <c r="G33" s="12"/>
      <c r="H33" s="13"/>
      <c r="I33" s="13"/>
      <c r="J33" s="14"/>
      <c r="K33" s="12">
        <v>0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39</v>
      </c>
      <c r="B34" s="88" t="str">
        <f t="shared" si="2"/>
        <v>Matthew Lassai</v>
      </c>
      <c r="C34" s="12">
        <v>0</v>
      </c>
      <c r="D34" s="13">
        <v>0</v>
      </c>
      <c r="E34" s="13">
        <v>0</v>
      </c>
      <c r="F34" s="14">
        <v>0</v>
      </c>
      <c r="G34" s="12">
        <v>2</v>
      </c>
      <c r="H34" s="13">
        <v>0</v>
      </c>
      <c r="I34" s="13">
        <v>0</v>
      </c>
      <c r="J34" s="14">
        <v>1</v>
      </c>
      <c r="K34" s="12">
        <v>2</v>
      </c>
      <c r="L34" s="13">
        <v>0</v>
      </c>
      <c r="M34" s="13">
        <v>1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10</v>
      </c>
      <c r="B35" s="88" t="str">
        <f t="shared" si="2"/>
        <v>Debbie Brummer</v>
      </c>
      <c r="C35" s="12">
        <v>0</v>
      </c>
      <c r="D35" s="13">
        <v>0</v>
      </c>
      <c r="E35" s="13">
        <v>0</v>
      </c>
      <c r="F35" s="14">
        <v>0</v>
      </c>
      <c r="G35" s="12">
        <v>0</v>
      </c>
      <c r="H35" s="13">
        <v>0</v>
      </c>
      <c r="I35" s="13">
        <v>0</v>
      </c>
      <c r="J35" s="14">
        <v>1</v>
      </c>
      <c r="K35" s="12">
        <v>0</v>
      </c>
      <c r="L35" s="13">
        <v>0</v>
      </c>
      <c r="M35" s="13">
        <v>0</v>
      </c>
      <c r="N35" s="14">
        <v>1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35</v>
      </c>
      <c r="B36" s="88" t="str">
        <f t="shared" si="2"/>
        <v>Richard Taylor</v>
      </c>
      <c r="C36" s="12">
        <v>4</v>
      </c>
      <c r="D36" s="13">
        <v>1</v>
      </c>
      <c r="E36" s="13">
        <v>0</v>
      </c>
      <c r="F36" s="14">
        <v>0</v>
      </c>
      <c r="G36" s="12">
        <v>1</v>
      </c>
      <c r="H36" s="13">
        <v>0</v>
      </c>
      <c r="I36" s="13">
        <v>0</v>
      </c>
      <c r="J36" s="14">
        <v>0</v>
      </c>
      <c r="K36" s="12">
        <v>1</v>
      </c>
      <c r="L36" s="13">
        <v>0</v>
      </c>
      <c r="M36" s="13">
        <v>1</v>
      </c>
      <c r="N36" s="14">
        <v>0</v>
      </c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 t="str">
        <f t="shared" si="2"/>
        <v>28</v>
      </c>
      <c r="B37" s="88" t="str">
        <f t="shared" si="2"/>
        <v>Kaye Zimper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Clayton King</v>
      </c>
      <c r="C43" s="20"/>
      <c r="D43" s="21"/>
      <c r="E43" s="21"/>
      <c r="F43" s="22"/>
      <c r="G43" s="20"/>
      <c r="H43" s="21"/>
      <c r="I43" s="21"/>
      <c r="J43" s="22"/>
      <c r="K43" s="20"/>
      <c r="L43" s="21"/>
      <c r="M43" s="21"/>
      <c r="N43" s="22"/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Kevin Burton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 t="str">
        <f>B21</f>
        <v>David King</v>
      </c>
      <c r="C45" s="92">
        <v>31</v>
      </c>
      <c r="D45" s="56">
        <v>16</v>
      </c>
      <c r="E45" s="56">
        <v>8</v>
      </c>
      <c r="F45" s="93">
        <v>7</v>
      </c>
      <c r="G45" s="92">
        <v>19</v>
      </c>
      <c r="H45" s="56">
        <v>1</v>
      </c>
      <c r="I45" s="56">
        <v>10</v>
      </c>
      <c r="J45" s="93">
        <v>11</v>
      </c>
      <c r="K45" s="92">
        <v>21</v>
      </c>
      <c r="L45" s="56">
        <v>3</v>
      </c>
      <c r="M45" s="56">
        <v>12</v>
      </c>
      <c r="N45" s="93">
        <v>11</v>
      </c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31</v>
      </c>
      <c r="D46" s="29">
        <f t="shared" si="3"/>
        <v>16</v>
      </c>
      <c r="E46" s="29">
        <f t="shared" si="3"/>
        <v>8</v>
      </c>
      <c r="F46" s="29">
        <f t="shared" si="3"/>
        <v>7</v>
      </c>
      <c r="G46" s="29">
        <f t="shared" si="3"/>
        <v>19</v>
      </c>
      <c r="H46" s="29">
        <f t="shared" si="3"/>
        <v>1</v>
      </c>
      <c r="I46" s="29">
        <f t="shared" si="3"/>
        <v>10</v>
      </c>
      <c r="J46" s="29">
        <f t="shared" si="3"/>
        <v>11</v>
      </c>
      <c r="K46" s="29">
        <f t="shared" si="3"/>
        <v>21</v>
      </c>
      <c r="L46" s="29">
        <f t="shared" si="3"/>
        <v>3</v>
      </c>
      <c r="M46" s="29">
        <f t="shared" si="3"/>
        <v>12</v>
      </c>
      <c r="N46" s="29">
        <f t="shared" si="3"/>
        <v>11</v>
      </c>
      <c r="O46" s="29">
        <f t="shared" si="3"/>
        <v>0</v>
      </c>
      <c r="P46" s="29">
        <f t="shared" si="3"/>
        <v>0</v>
      </c>
      <c r="Q46" s="29">
        <f t="shared" si="3"/>
        <v>0</v>
      </c>
      <c r="R46" s="28">
        <f t="shared" si="3"/>
        <v>0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109</v>
      </c>
      <c r="D47" s="30">
        <f>SUM(P23,D46)</f>
        <v>24</v>
      </c>
      <c r="E47" s="30">
        <f>SUM(Q23,E46)</f>
        <v>59</v>
      </c>
      <c r="F47" s="30">
        <f>SUM(R23,F46)</f>
        <v>34</v>
      </c>
      <c r="G47" s="30">
        <f t="shared" ref="G47:R47" si="4">SUM(C47,G46)</f>
        <v>128</v>
      </c>
      <c r="H47" s="30">
        <f t="shared" si="4"/>
        <v>25</v>
      </c>
      <c r="I47" s="30">
        <f t="shared" si="4"/>
        <v>69</v>
      </c>
      <c r="J47" s="30">
        <f t="shared" si="4"/>
        <v>45</v>
      </c>
      <c r="K47" s="30">
        <f t="shared" si="4"/>
        <v>149</v>
      </c>
      <c r="L47" s="30">
        <f t="shared" si="4"/>
        <v>28</v>
      </c>
      <c r="M47" s="30">
        <f t="shared" si="4"/>
        <v>81</v>
      </c>
      <c r="N47" s="30">
        <f t="shared" si="4"/>
        <v>56</v>
      </c>
      <c r="O47" s="31">
        <f t="shared" si="4"/>
        <v>149</v>
      </c>
      <c r="P47" s="30">
        <f t="shared" si="4"/>
        <v>28</v>
      </c>
      <c r="Q47" s="30">
        <f t="shared" si="4"/>
        <v>81</v>
      </c>
      <c r="R47" s="32">
        <f t="shared" si="4"/>
        <v>56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68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7</v>
      </c>
      <c r="B51" s="88" t="str">
        <f t="shared" ref="B51:B66" si="6">B27</f>
        <v>Kevin Burton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21</v>
      </c>
      <c r="P51" s="90">
        <f t="shared" ref="P51:P66" si="8">SUM(D3,H3,L3,P3,D27,H27,L27,P27,D51,H51,L51)</f>
        <v>9</v>
      </c>
      <c r="Q51" s="90">
        <f t="shared" ref="Q51:Q66" si="9">SUM(E3,I3,M3,Q3,E27,I27,M27,Q27,E51,I51,M51)</f>
        <v>9</v>
      </c>
      <c r="R51" s="91">
        <f t="shared" ref="R51:R66" si="10">SUM(F3,J3,N3,R3,F27,J27,N27,R27,F51,J51,N51)</f>
        <v>22</v>
      </c>
      <c r="S51" s="86">
        <f>IF(O51=0,0,AVERAGE(P51/O51))</f>
        <v>0.42857142857142855</v>
      </c>
      <c r="U51" s="43" t="s">
        <v>146</v>
      </c>
      <c r="V51" s="88" t="s">
        <v>58</v>
      </c>
      <c r="W51" s="59">
        <v>22</v>
      </c>
      <c r="X51" s="59">
        <v>22</v>
      </c>
      <c r="Y51" s="60">
        <v>0.42857142857142855</v>
      </c>
      <c r="Z51" s="60" t="s">
        <v>114</v>
      </c>
      <c r="AA51" s="60">
        <v>3.6666666666666665</v>
      </c>
      <c r="AB51" s="60" t="s">
        <v>114</v>
      </c>
      <c r="AC51" s="59">
        <v>6</v>
      </c>
      <c r="AD51" s="104">
        <v>0.42857142857142855</v>
      </c>
    </row>
    <row r="52" spans="1:30" x14ac:dyDescent="0.25">
      <c r="A52" s="85" t="str">
        <f t="shared" si="5"/>
        <v>19</v>
      </c>
      <c r="B52" s="88" t="str">
        <f t="shared" si="6"/>
        <v>Cleo Stephens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20</v>
      </c>
      <c r="P52" s="56">
        <f t="shared" si="8"/>
        <v>6</v>
      </c>
      <c r="Q52" s="56">
        <f t="shared" si="9"/>
        <v>8</v>
      </c>
      <c r="R52" s="93">
        <f t="shared" si="10"/>
        <v>2</v>
      </c>
      <c r="S52" s="87">
        <f t="shared" ref="S52:S66" si="11">IF(O52=0,0,AVERAGE(P52/O52))</f>
        <v>0.3</v>
      </c>
      <c r="U52" s="43" t="s">
        <v>141</v>
      </c>
      <c r="V52" s="88" t="s">
        <v>142</v>
      </c>
      <c r="W52" s="59">
        <v>2</v>
      </c>
      <c r="X52" s="59">
        <v>2</v>
      </c>
      <c r="Y52" s="60">
        <v>0.3</v>
      </c>
      <c r="Z52" s="60" t="s">
        <v>114</v>
      </c>
      <c r="AA52" s="60">
        <v>0.2857142857142857</v>
      </c>
      <c r="AB52" s="60" t="s">
        <v>114</v>
      </c>
      <c r="AC52" s="59">
        <v>7</v>
      </c>
      <c r="AD52" s="104">
        <v>0.3</v>
      </c>
    </row>
    <row r="53" spans="1:30" x14ac:dyDescent="0.25">
      <c r="A53" s="85" t="str">
        <f t="shared" si="5"/>
        <v>26</v>
      </c>
      <c r="B53" s="88" t="str">
        <f t="shared" si="6"/>
        <v>Charlie Anderson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25</v>
      </c>
      <c r="P53" s="56">
        <f t="shared" si="8"/>
        <v>7</v>
      </c>
      <c r="Q53" s="56">
        <f t="shared" si="9"/>
        <v>15</v>
      </c>
      <c r="R53" s="93">
        <f t="shared" si="10"/>
        <v>9</v>
      </c>
      <c r="S53" s="87">
        <f t="shared" si="11"/>
        <v>0.28000000000000003</v>
      </c>
      <c r="U53" s="43" t="s">
        <v>140</v>
      </c>
      <c r="V53" s="88" t="s">
        <v>240</v>
      </c>
      <c r="W53" s="59">
        <v>9</v>
      </c>
      <c r="X53" s="59">
        <v>9</v>
      </c>
      <c r="Y53" s="60">
        <v>0.28000000000000003</v>
      </c>
      <c r="Z53" s="60" t="s">
        <v>114</v>
      </c>
      <c r="AA53" s="60">
        <v>1.2857142857142858</v>
      </c>
      <c r="AB53" s="60" t="s">
        <v>114</v>
      </c>
      <c r="AC53" s="59">
        <v>7</v>
      </c>
      <c r="AD53" s="104">
        <v>0.28000000000000003</v>
      </c>
    </row>
    <row r="54" spans="1:30" x14ac:dyDescent="0.25">
      <c r="A54" s="85" t="str">
        <f t="shared" si="5"/>
        <v>29</v>
      </c>
      <c r="B54" s="88" t="str">
        <f t="shared" si="6"/>
        <v>Josh Sisson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23</v>
      </c>
      <c r="P54" s="56">
        <f t="shared" si="8"/>
        <v>1</v>
      </c>
      <c r="Q54" s="56">
        <f t="shared" si="9"/>
        <v>17</v>
      </c>
      <c r="R54" s="93">
        <f t="shared" si="10"/>
        <v>13</v>
      </c>
      <c r="S54" s="87">
        <f t="shared" si="11"/>
        <v>4.3478260869565216E-2</v>
      </c>
      <c r="U54" s="43" t="s">
        <v>130</v>
      </c>
      <c r="V54" s="88" t="s">
        <v>241</v>
      </c>
      <c r="W54" s="59">
        <v>13</v>
      </c>
      <c r="X54" s="59">
        <v>13</v>
      </c>
      <c r="Y54" s="60">
        <v>4.3478260869565216E-2</v>
      </c>
      <c r="Z54" s="60" t="s">
        <v>114</v>
      </c>
      <c r="AA54" s="60">
        <v>1.8571428571428572</v>
      </c>
      <c r="AB54" s="60" t="s">
        <v>114</v>
      </c>
      <c r="AC54" s="59">
        <v>7</v>
      </c>
      <c r="AD54" s="104">
        <v>4.3478260869565216E-2</v>
      </c>
    </row>
    <row r="55" spans="1:30" x14ac:dyDescent="0.25">
      <c r="A55" s="85" t="str">
        <f t="shared" si="5"/>
        <v>6</v>
      </c>
      <c r="B55" s="88" t="str">
        <f t="shared" si="6"/>
        <v>Jonathan Akin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21</v>
      </c>
      <c r="P55" s="56">
        <f t="shared" si="8"/>
        <v>3</v>
      </c>
      <c r="Q55" s="56">
        <f t="shared" si="9"/>
        <v>13</v>
      </c>
      <c r="R55" s="93">
        <f t="shared" si="10"/>
        <v>4</v>
      </c>
      <c r="S55" s="87">
        <f t="shared" si="11"/>
        <v>0.14285714285714285</v>
      </c>
      <c r="U55" s="43" t="s">
        <v>135</v>
      </c>
      <c r="V55" s="88" t="s">
        <v>120</v>
      </c>
      <c r="W55" s="59">
        <v>4</v>
      </c>
      <c r="X55" s="59">
        <v>4</v>
      </c>
      <c r="Y55" s="60">
        <v>0.14285714285714285</v>
      </c>
      <c r="Z55" s="60" t="s">
        <v>114</v>
      </c>
      <c r="AA55" s="60">
        <v>0.5714285714285714</v>
      </c>
      <c r="AB55" s="60" t="s">
        <v>114</v>
      </c>
      <c r="AC55" s="59">
        <v>7</v>
      </c>
      <c r="AD55" s="104">
        <v>0.14285714285714285</v>
      </c>
    </row>
    <row r="56" spans="1:30" x14ac:dyDescent="0.25">
      <c r="A56" s="85" t="str">
        <f t="shared" si="5"/>
        <v>48</v>
      </c>
      <c r="B56" s="88" t="str">
        <f t="shared" si="6"/>
        <v>Tamera Hale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7</v>
      </c>
      <c r="P56" s="56">
        <f t="shared" si="8"/>
        <v>0</v>
      </c>
      <c r="Q56" s="56">
        <f t="shared" si="9"/>
        <v>3</v>
      </c>
      <c r="R56" s="93">
        <f t="shared" si="10"/>
        <v>0</v>
      </c>
      <c r="S56" s="87">
        <f t="shared" si="11"/>
        <v>0</v>
      </c>
      <c r="U56" s="43" t="s">
        <v>188</v>
      </c>
      <c r="V56" s="88" t="s">
        <v>242</v>
      </c>
      <c r="W56" s="59">
        <v>0</v>
      </c>
      <c r="X56" s="59" t="s">
        <v>319</v>
      </c>
      <c r="Y56" s="60">
        <v>0</v>
      </c>
      <c r="Z56" s="60" t="s">
        <v>213</v>
      </c>
      <c r="AA56" s="60">
        <v>0</v>
      </c>
      <c r="AB56" s="60" t="s">
        <v>114</v>
      </c>
      <c r="AC56" s="59">
        <v>5</v>
      </c>
      <c r="AD56" s="104">
        <v>0</v>
      </c>
    </row>
    <row r="57" spans="1:30" x14ac:dyDescent="0.25">
      <c r="A57" s="85" t="str">
        <f t="shared" si="5"/>
        <v>32</v>
      </c>
      <c r="B57" s="88" t="str">
        <f t="shared" si="6"/>
        <v>Ali Rajabi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4</v>
      </c>
      <c r="P57" s="56">
        <f t="shared" si="8"/>
        <v>0</v>
      </c>
      <c r="Q57" s="56">
        <f t="shared" si="9"/>
        <v>2</v>
      </c>
      <c r="R57" s="93">
        <f t="shared" si="10"/>
        <v>0</v>
      </c>
      <c r="S57" s="87">
        <f t="shared" si="11"/>
        <v>0</v>
      </c>
      <c r="U57" s="43" t="s">
        <v>161</v>
      </c>
      <c r="V57" s="88" t="s">
        <v>263</v>
      </c>
      <c r="W57" s="59">
        <v>0</v>
      </c>
      <c r="X57" s="59" t="s">
        <v>319</v>
      </c>
      <c r="Y57" s="60">
        <v>0</v>
      </c>
      <c r="Z57" s="60" t="s">
        <v>213</v>
      </c>
      <c r="AA57" s="60">
        <v>0</v>
      </c>
      <c r="AB57" s="60" t="s">
        <v>114</v>
      </c>
      <c r="AC57" s="59">
        <v>5</v>
      </c>
      <c r="AD57" s="104">
        <v>0</v>
      </c>
    </row>
    <row r="58" spans="1:30" x14ac:dyDescent="0.25">
      <c r="A58" s="85" t="str">
        <f t="shared" si="5"/>
        <v>39</v>
      </c>
      <c r="B58" s="88" t="str">
        <f t="shared" si="6"/>
        <v>Matthew Lassai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12</v>
      </c>
      <c r="P58" s="56">
        <f t="shared" si="8"/>
        <v>0</v>
      </c>
      <c r="Q58" s="56">
        <f t="shared" si="9"/>
        <v>8</v>
      </c>
      <c r="R58" s="93">
        <f t="shared" si="10"/>
        <v>1</v>
      </c>
      <c r="S58" s="87">
        <f t="shared" si="11"/>
        <v>0</v>
      </c>
      <c r="U58" s="43" t="s">
        <v>136</v>
      </c>
      <c r="V58" s="88" t="s">
        <v>316</v>
      </c>
      <c r="W58" s="59">
        <v>1</v>
      </c>
      <c r="X58" s="59">
        <v>1</v>
      </c>
      <c r="Y58" s="60">
        <v>0</v>
      </c>
      <c r="Z58" s="60" t="s">
        <v>213</v>
      </c>
      <c r="AA58" s="60">
        <v>0.14285714285714285</v>
      </c>
      <c r="AB58" s="60" t="s">
        <v>114</v>
      </c>
      <c r="AC58" s="59">
        <v>7</v>
      </c>
      <c r="AD58" s="104">
        <v>0</v>
      </c>
    </row>
    <row r="59" spans="1:30" x14ac:dyDescent="0.25">
      <c r="A59" s="85" t="str">
        <f t="shared" si="5"/>
        <v>10</v>
      </c>
      <c r="B59" s="88" t="str">
        <f t="shared" si="6"/>
        <v>Debbie Brummer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0</v>
      </c>
      <c r="P59" s="56">
        <f t="shared" si="8"/>
        <v>0</v>
      </c>
      <c r="Q59" s="56">
        <f t="shared" si="9"/>
        <v>0</v>
      </c>
      <c r="R59" s="93">
        <f t="shared" si="10"/>
        <v>5</v>
      </c>
      <c r="S59" s="87">
        <f t="shared" si="11"/>
        <v>0</v>
      </c>
      <c r="U59" s="43" t="s">
        <v>143</v>
      </c>
      <c r="V59" s="88" t="s">
        <v>145</v>
      </c>
      <c r="W59" s="59">
        <v>5</v>
      </c>
      <c r="X59" s="59">
        <v>5</v>
      </c>
      <c r="Y59" s="60">
        <v>0</v>
      </c>
      <c r="Z59" s="60" t="s">
        <v>213</v>
      </c>
      <c r="AA59" s="60">
        <v>0.7142857142857143</v>
      </c>
      <c r="AB59" s="60" t="s">
        <v>114</v>
      </c>
      <c r="AC59" s="59">
        <v>7</v>
      </c>
      <c r="AD59" s="104">
        <v>0</v>
      </c>
    </row>
    <row r="60" spans="1:30" x14ac:dyDescent="0.25">
      <c r="A60" s="85" t="str">
        <f t="shared" si="5"/>
        <v>35</v>
      </c>
      <c r="B60" s="88" t="str">
        <f t="shared" si="6"/>
        <v>Richard Taylor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14</v>
      </c>
      <c r="P60" s="56">
        <f t="shared" si="8"/>
        <v>2</v>
      </c>
      <c r="Q60" s="56">
        <f t="shared" si="9"/>
        <v>4</v>
      </c>
      <c r="R60" s="93">
        <f t="shared" si="10"/>
        <v>0</v>
      </c>
      <c r="S60" s="87">
        <f t="shared" si="11"/>
        <v>0.14285714285714285</v>
      </c>
      <c r="U60" s="43" t="s">
        <v>176</v>
      </c>
      <c r="V60" s="88" t="s">
        <v>264</v>
      </c>
      <c r="W60" s="59">
        <v>0</v>
      </c>
      <c r="X60" s="59" t="s">
        <v>319</v>
      </c>
      <c r="Y60" s="60">
        <v>0.14285714285714285</v>
      </c>
      <c r="Z60" s="60" t="s">
        <v>213</v>
      </c>
      <c r="AA60" s="60">
        <v>0</v>
      </c>
      <c r="AB60" s="60" t="s">
        <v>114</v>
      </c>
      <c r="AC60" s="59">
        <v>6</v>
      </c>
      <c r="AD60" s="104">
        <v>0.1</v>
      </c>
    </row>
    <row r="61" spans="1:30" x14ac:dyDescent="0.25">
      <c r="A61" s="85" t="str">
        <f t="shared" si="5"/>
        <v>28</v>
      </c>
      <c r="B61" s="88" t="str">
        <f t="shared" si="6"/>
        <v>Kaye Zimper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2</v>
      </c>
      <c r="P61" s="56">
        <f t="shared" si="8"/>
        <v>0</v>
      </c>
      <c r="Q61" s="56">
        <f t="shared" si="9"/>
        <v>2</v>
      </c>
      <c r="R61" s="93">
        <f t="shared" si="10"/>
        <v>0</v>
      </c>
      <c r="S61" s="87">
        <f t="shared" si="11"/>
        <v>0</v>
      </c>
      <c r="U61" s="43" t="s">
        <v>147</v>
      </c>
      <c r="V61" s="88" t="s">
        <v>265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3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Clayton King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45</v>
      </c>
      <c r="P68" s="21">
        <f t="shared" si="12"/>
        <v>2</v>
      </c>
      <c r="Q68" s="146">
        <f t="shared" si="12"/>
        <v>28</v>
      </c>
      <c r="R68" s="145"/>
      <c r="S68" s="147">
        <f>SUM(Q68/O68)</f>
        <v>0.62222222222222223</v>
      </c>
      <c r="V68" s="56" t="s">
        <v>23</v>
      </c>
      <c r="W68" s="59">
        <v>56</v>
      </c>
      <c r="X68" s="59">
        <v>56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Kevin Burton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24</v>
      </c>
      <c r="P69" s="56">
        <f t="shared" si="12"/>
        <v>1</v>
      </c>
      <c r="Q69" s="56">
        <f t="shared" si="12"/>
        <v>16</v>
      </c>
      <c r="R69" s="93"/>
      <c r="S69" s="148">
        <f>SUM(Q69/O69)</f>
        <v>0.66666666666666663</v>
      </c>
      <c r="V69" s="68" t="s">
        <v>24</v>
      </c>
      <c r="W69" s="63"/>
      <c r="X69" s="63"/>
      <c r="Y69" s="69">
        <v>0.42857142857142855</v>
      </c>
      <c r="Z69" s="69"/>
      <c r="AA69" s="69">
        <v>3.6666666666666665</v>
      </c>
      <c r="AB69" s="69"/>
      <c r="AC69" s="63"/>
    </row>
    <row r="70" spans="1:30" ht="13.8" thickBot="1" x14ac:dyDescent="0.3">
      <c r="A70" s="11"/>
      <c r="B70" s="140" t="str">
        <f>B45</f>
        <v>David King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80</v>
      </c>
      <c r="P70" s="26">
        <f t="shared" si="12"/>
        <v>25</v>
      </c>
      <c r="Q70" s="26">
        <f t="shared" si="12"/>
        <v>37</v>
      </c>
      <c r="R70" s="27"/>
      <c r="S70" s="149">
        <f>SUM(Q70/O70)</f>
        <v>0.46250000000000002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149</v>
      </c>
      <c r="P71" s="70">
        <f>SUM(P50:P65)</f>
        <v>28</v>
      </c>
      <c r="Q71" s="70">
        <f>SUM(Q50:Q65)</f>
        <v>81</v>
      </c>
      <c r="R71" s="70">
        <f>SUM(R50:R65)</f>
        <v>56</v>
      </c>
      <c r="S71" s="71">
        <f>AVERAGE(P71/O71)</f>
        <v>0.18791946308724833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149</v>
      </c>
      <c r="D72" s="29">
        <f>SUM(P47,D71)</f>
        <v>28</v>
      </c>
      <c r="E72" s="29">
        <f>SUM(Q47,E71)</f>
        <v>81</v>
      </c>
      <c r="F72" s="29">
        <f>SUM(R47,F71)</f>
        <v>56</v>
      </c>
      <c r="G72" s="29">
        <f t="shared" ref="G72:M72" si="14">SUM(C72,G71)</f>
        <v>149</v>
      </c>
      <c r="H72" s="29">
        <f t="shared" si="14"/>
        <v>28</v>
      </c>
      <c r="I72" s="29">
        <f t="shared" si="14"/>
        <v>81</v>
      </c>
      <c r="J72" s="29">
        <f t="shared" si="14"/>
        <v>56</v>
      </c>
      <c r="K72" s="29">
        <f t="shared" si="14"/>
        <v>149</v>
      </c>
      <c r="L72" s="29">
        <f t="shared" si="14"/>
        <v>28</v>
      </c>
      <c r="M72" s="29">
        <f t="shared" si="14"/>
        <v>81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0.58823529411764708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1.1323529411764706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7</v>
      </c>
      <c r="E75" s="75" t="s">
        <v>32</v>
      </c>
      <c r="V75" s="79" t="s">
        <v>29</v>
      </c>
      <c r="W75" s="62" t="s">
        <v>121</v>
      </c>
      <c r="X75" s="81">
        <v>0.37777777777777777</v>
      </c>
      <c r="Y75" s="63" t="s">
        <v>214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58</v>
      </c>
      <c r="X76" s="151">
        <v>0.33333333333333337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 t="s">
        <v>215</v>
      </c>
      <c r="X77" s="84">
        <v>0.53749999999999998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" priority="1" stopIfTrue="1" operator="equal">
      <formula>$Y$69</formula>
    </cfRule>
  </conditionalFormatting>
  <conditionalFormatting sqref="AA51:AB67">
    <cfRule type="cellIs" dxfId="0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80BF-22EF-4FF1-9AB3-C30CD25DB39A}">
  <sheetPr codeName="Sheet16"/>
  <dimension ref="A1:AD77"/>
  <sheetViews>
    <sheetView zoomScale="75" zoomScaleNormal="75" workbookViewId="0">
      <pane xSplit="2" ySplit="2" topLeftCell="C6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6" t="s">
        <v>125</v>
      </c>
      <c r="D1" s="157"/>
      <c r="E1" s="158"/>
      <c r="F1" s="4">
        <v>2</v>
      </c>
      <c r="G1" s="156" t="s">
        <v>126</v>
      </c>
      <c r="H1" s="157"/>
      <c r="I1" s="158"/>
      <c r="J1" s="4">
        <v>9</v>
      </c>
      <c r="K1" s="156" t="s">
        <v>37</v>
      </c>
      <c r="L1" s="157"/>
      <c r="M1" s="158"/>
      <c r="N1" s="4">
        <v>7</v>
      </c>
      <c r="O1" s="159" t="s">
        <v>72</v>
      </c>
      <c r="P1" s="157"/>
      <c r="Q1" s="158"/>
      <c r="R1" s="5">
        <v>9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85" t="s">
        <v>158</v>
      </c>
      <c r="B3" s="88" t="s">
        <v>80</v>
      </c>
      <c r="C3" s="115">
        <v>4</v>
      </c>
      <c r="D3" s="116">
        <v>4</v>
      </c>
      <c r="E3" s="116">
        <v>0</v>
      </c>
      <c r="F3" s="117">
        <v>1</v>
      </c>
      <c r="G3" s="115">
        <v>4</v>
      </c>
      <c r="H3" s="116">
        <v>3</v>
      </c>
      <c r="I3" s="116">
        <v>0</v>
      </c>
      <c r="J3" s="117">
        <v>2</v>
      </c>
      <c r="K3" s="115">
        <v>5</v>
      </c>
      <c r="L3" s="116">
        <v>4</v>
      </c>
      <c r="M3" s="116">
        <v>0</v>
      </c>
      <c r="N3" s="117">
        <v>1</v>
      </c>
      <c r="O3" s="12">
        <v>6</v>
      </c>
      <c r="P3" s="13">
        <v>5</v>
      </c>
      <c r="Q3" s="13">
        <v>1</v>
      </c>
      <c r="R3" s="14">
        <v>3</v>
      </c>
      <c r="S3" s="17"/>
      <c r="T3" s="100"/>
    </row>
    <row r="4" spans="1:20" x14ac:dyDescent="0.25">
      <c r="A4" s="85" t="s">
        <v>167</v>
      </c>
      <c r="B4" s="88" t="s">
        <v>194</v>
      </c>
      <c r="C4" s="115">
        <v>2</v>
      </c>
      <c r="D4" s="116">
        <v>0</v>
      </c>
      <c r="E4" s="116">
        <v>2</v>
      </c>
      <c r="F4" s="117">
        <v>0</v>
      </c>
      <c r="G4" s="115"/>
      <c r="H4" s="116"/>
      <c r="I4" s="116"/>
      <c r="J4" s="117"/>
      <c r="K4" s="115"/>
      <c r="L4" s="116"/>
      <c r="M4" s="116"/>
      <c r="N4" s="117"/>
      <c r="O4" s="12">
        <v>4</v>
      </c>
      <c r="P4" s="13">
        <v>2</v>
      </c>
      <c r="Q4" s="13">
        <v>2</v>
      </c>
      <c r="R4" s="14">
        <v>0</v>
      </c>
      <c r="S4" s="17"/>
      <c r="T4" s="100"/>
    </row>
    <row r="5" spans="1:20" x14ac:dyDescent="0.25">
      <c r="A5" s="85" t="s">
        <v>153</v>
      </c>
      <c r="B5" s="88" t="s">
        <v>298</v>
      </c>
      <c r="C5" s="115">
        <v>4</v>
      </c>
      <c r="D5" s="116">
        <v>4</v>
      </c>
      <c r="E5" s="116">
        <v>0</v>
      </c>
      <c r="F5" s="117">
        <v>0</v>
      </c>
      <c r="G5" s="115">
        <v>4</v>
      </c>
      <c r="H5" s="116">
        <v>4</v>
      </c>
      <c r="I5" s="116">
        <v>0</v>
      </c>
      <c r="J5" s="117">
        <v>3</v>
      </c>
      <c r="K5" s="115">
        <v>5</v>
      </c>
      <c r="L5" s="116">
        <v>3</v>
      </c>
      <c r="M5" s="116">
        <v>1</v>
      </c>
      <c r="N5" s="117">
        <v>1</v>
      </c>
      <c r="O5" s="12">
        <v>6</v>
      </c>
      <c r="P5" s="13">
        <v>5</v>
      </c>
      <c r="Q5" s="13">
        <v>1</v>
      </c>
      <c r="R5" s="14">
        <v>2</v>
      </c>
      <c r="S5" s="17"/>
      <c r="T5" s="100"/>
    </row>
    <row r="6" spans="1:20" x14ac:dyDescent="0.25">
      <c r="A6" s="85" t="s">
        <v>132</v>
      </c>
      <c r="B6" s="88" t="s">
        <v>266</v>
      </c>
      <c r="C6" s="115">
        <v>2</v>
      </c>
      <c r="D6" s="116">
        <v>1</v>
      </c>
      <c r="E6" s="116">
        <v>0</v>
      </c>
      <c r="F6" s="117">
        <v>0</v>
      </c>
      <c r="G6" s="115">
        <v>3</v>
      </c>
      <c r="H6" s="116">
        <v>3</v>
      </c>
      <c r="I6" s="116">
        <v>0</v>
      </c>
      <c r="J6" s="117">
        <v>0</v>
      </c>
      <c r="K6" s="115">
        <v>5</v>
      </c>
      <c r="L6" s="116">
        <v>2</v>
      </c>
      <c r="M6" s="116">
        <v>2</v>
      </c>
      <c r="N6" s="117">
        <v>0</v>
      </c>
      <c r="O6" s="12">
        <v>1</v>
      </c>
      <c r="P6" s="13">
        <v>1</v>
      </c>
      <c r="Q6" s="13">
        <v>0</v>
      </c>
      <c r="R6" s="14">
        <v>0</v>
      </c>
      <c r="S6" s="17" t="s">
        <v>8</v>
      </c>
      <c r="T6" s="100"/>
    </row>
    <row r="7" spans="1:20" x14ac:dyDescent="0.25">
      <c r="A7" s="85" t="s">
        <v>138</v>
      </c>
      <c r="B7" s="88" t="s">
        <v>69</v>
      </c>
      <c r="C7" s="115">
        <v>4</v>
      </c>
      <c r="D7" s="116">
        <v>2</v>
      </c>
      <c r="E7" s="116">
        <v>2</v>
      </c>
      <c r="F7" s="117">
        <v>1</v>
      </c>
      <c r="G7" s="115">
        <v>4</v>
      </c>
      <c r="H7" s="116">
        <v>2</v>
      </c>
      <c r="I7" s="116">
        <v>1</v>
      </c>
      <c r="J7" s="117">
        <v>0</v>
      </c>
      <c r="K7" s="115">
        <v>5</v>
      </c>
      <c r="L7" s="116">
        <v>3</v>
      </c>
      <c r="M7" s="116">
        <v>0</v>
      </c>
      <c r="N7" s="117">
        <v>1</v>
      </c>
      <c r="O7" s="12">
        <v>6</v>
      </c>
      <c r="P7" s="13">
        <v>2</v>
      </c>
      <c r="Q7" s="13">
        <v>1</v>
      </c>
      <c r="R7" s="14">
        <v>1</v>
      </c>
      <c r="S7" s="17"/>
      <c r="T7" s="100"/>
    </row>
    <row r="8" spans="1:20" x14ac:dyDescent="0.25">
      <c r="A8" s="85" t="s">
        <v>137</v>
      </c>
      <c r="B8" s="88" t="s">
        <v>46</v>
      </c>
      <c r="C8" s="115">
        <v>0</v>
      </c>
      <c r="D8" s="116">
        <v>0</v>
      </c>
      <c r="E8" s="116">
        <v>0</v>
      </c>
      <c r="F8" s="117">
        <v>0</v>
      </c>
      <c r="G8" s="115">
        <v>1</v>
      </c>
      <c r="H8" s="116">
        <v>1</v>
      </c>
      <c r="I8" s="116">
        <v>0</v>
      </c>
      <c r="J8" s="117">
        <v>0</v>
      </c>
      <c r="K8" s="115"/>
      <c r="L8" s="116"/>
      <c r="M8" s="116"/>
      <c r="N8" s="117"/>
      <c r="O8" s="12"/>
      <c r="P8" s="13"/>
      <c r="Q8" s="13"/>
      <c r="R8" s="14"/>
      <c r="S8" s="17"/>
      <c r="T8" s="100"/>
    </row>
    <row r="9" spans="1:20" x14ac:dyDescent="0.25">
      <c r="A9" s="85" t="s">
        <v>187</v>
      </c>
      <c r="B9" s="88" t="s">
        <v>45</v>
      </c>
      <c r="C9" s="115">
        <v>4</v>
      </c>
      <c r="D9" s="116">
        <v>1</v>
      </c>
      <c r="E9" s="116">
        <v>1</v>
      </c>
      <c r="F9" s="117">
        <v>0</v>
      </c>
      <c r="G9" s="115">
        <v>4</v>
      </c>
      <c r="H9" s="116">
        <v>2</v>
      </c>
      <c r="I9" s="116">
        <v>1</v>
      </c>
      <c r="J9" s="117">
        <v>0</v>
      </c>
      <c r="K9" s="115">
        <v>5</v>
      </c>
      <c r="L9" s="116">
        <v>3</v>
      </c>
      <c r="M9" s="116">
        <v>0</v>
      </c>
      <c r="N9" s="117">
        <v>1</v>
      </c>
      <c r="O9" s="12">
        <v>6</v>
      </c>
      <c r="P9" s="13">
        <v>3</v>
      </c>
      <c r="Q9" s="13">
        <v>1</v>
      </c>
      <c r="R9" s="14">
        <v>5</v>
      </c>
      <c r="S9" s="17"/>
      <c r="T9" s="100"/>
    </row>
    <row r="10" spans="1:20" x14ac:dyDescent="0.25">
      <c r="A10" s="85" t="s">
        <v>143</v>
      </c>
      <c r="B10" s="88" t="s">
        <v>85</v>
      </c>
      <c r="C10" s="115">
        <v>0</v>
      </c>
      <c r="D10" s="116">
        <v>0</v>
      </c>
      <c r="E10" s="116">
        <v>0</v>
      </c>
      <c r="F10" s="117">
        <v>0</v>
      </c>
      <c r="G10" s="115">
        <v>0</v>
      </c>
      <c r="H10" s="116">
        <v>0</v>
      </c>
      <c r="I10" s="116">
        <v>0</v>
      </c>
      <c r="J10" s="117">
        <v>0</v>
      </c>
      <c r="K10" s="115">
        <v>0</v>
      </c>
      <c r="L10" s="116">
        <v>0</v>
      </c>
      <c r="M10" s="116">
        <v>0</v>
      </c>
      <c r="N10" s="117">
        <v>1</v>
      </c>
      <c r="O10" s="12">
        <v>0</v>
      </c>
      <c r="P10" s="13">
        <v>0</v>
      </c>
      <c r="Q10" s="13">
        <v>0</v>
      </c>
      <c r="R10" s="14">
        <v>3</v>
      </c>
      <c r="S10" s="17"/>
      <c r="T10" s="100"/>
    </row>
    <row r="11" spans="1:20" x14ac:dyDescent="0.25">
      <c r="A11" s="85" t="s">
        <v>134</v>
      </c>
      <c r="B11" s="88" t="s">
        <v>101</v>
      </c>
      <c r="C11" s="115">
        <v>0</v>
      </c>
      <c r="D11" s="116">
        <v>0</v>
      </c>
      <c r="E11" s="116">
        <v>0</v>
      </c>
      <c r="F11" s="117">
        <v>3</v>
      </c>
      <c r="G11" s="115">
        <v>0</v>
      </c>
      <c r="H11" s="116">
        <v>0</v>
      </c>
      <c r="I11" s="116">
        <v>0</v>
      </c>
      <c r="J11" s="117">
        <v>5</v>
      </c>
      <c r="K11" s="115">
        <v>0</v>
      </c>
      <c r="L11" s="116">
        <v>0</v>
      </c>
      <c r="M11" s="116">
        <v>0</v>
      </c>
      <c r="N11" s="117">
        <v>6</v>
      </c>
      <c r="O11" s="15"/>
      <c r="P11" s="13"/>
      <c r="Q11" s="13"/>
      <c r="R11" s="16"/>
      <c r="S11" s="17"/>
      <c r="T11" s="100"/>
    </row>
    <row r="12" spans="1:20" x14ac:dyDescent="0.25">
      <c r="A12" s="85" t="s">
        <v>157</v>
      </c>
      <c r="B12" s="88" t="s">
        <v>283</v>
      </c>
      <c r="C12" s="115">
        <v>3</v>
      </c>
      <c r="D12" s="116">
        <v>2</v>
      </c>
      <c r="E12" s="116">
        <v>0</v>
      </c>
      <c r="F12" s="117">
        <v>0</v>
      </c>
      <c r="G12" s="115">
        <v>4</v>
      </c>
      <c r="H12" s="116">
        <v>3</v>
      </c>
      <c r="I12" s="116">
        <v>0</v>
      </c>
      <c r="J12" s="117">
        <v>1</v>
      </c>
      <c r="K12" s="115">
        <v>4</v>
      </c>
      <c r="L12" s="116">
        <v>2</v>
      </c>
      <c r="M12" s="116">
        <v>0</v>
      </c>
      <c r="N12" s="117">
        <v>1</v>
      </c>
      <c r="O12" s="15">
        <v>5</v>
      </c>
      <c r="P12" s="13">
        <v>4</v>
      </c>
      <c r="Q12" s="13">
        <v>0</v>
      </c>
      <c r="R12" s="16">
        <v>1</v>
      </c>
      <c r="S12" s="17"/>
      <c r="T12" s="100"/>
    </row>
    <row r="13" spans="1:20" x14ac:dyDescent="0.25">
      <c r="A13" s="85"/>
      <c r="B13" s="88"/>
      <c r="C13" s="115"/>
      <c r="D13" s="116"/>
      <c r="E13" s="116"/>
      <c r="F13" s="117"/>
      <c r="G13" s="115"/>
      <c r="H13" s="116"/>
      <c r="I13" s="116"/>
      <c r="J13" s="117"/>
      <c r="K13" s="115"/>
      <c r="L13" s="116"/>
      <c r="M13" s="116"/>
      <c r="N13" s="117"/>
      <c r="O13" s="15"/>
      <c r="P13" s="13"/>
      <c r="Q13" s="13"/>
      <c r="R13" s="16"/>
      <c r="S13" s="17"/>
      <c r="T13" s="100"/>
    </row>
    <row r="14" spans="1:20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  <c r="T14" s="100"/>
    </row>
    <row r="15" spans="1:20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100"/>
    </row>
    <row r="16" spans="1:20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100"/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100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</row>
    <row r="19" spans="1:24" x14ac:dyDescent="0.25">
      <c r="A19" s="18" t="s">
        <v>9</v>
      </c>
      <c r="B19" s="154" t="s">
        <v>169</v>
      </c>
      <c r="C19" s="20">
        <v>23</v>
      </c>
      <c r="D19" s="21">
        <v>14</v>
      </c>
      <c r="E19" s="21">
        <v>5</v>
      </c>
      <c r="F19" s="22">
        <v>5</v>
      </c>
      <c r="G19" s="20">
        <v>24</v>
      </c>
      <c r="H19" s="21">
        <v>18</v>
      </c>
      <c r="I19" s="21">
        <v>2</v>
      </c>
      <c r="J19" s="22">
        <v>11</v>
      </c>
      <c r="K19" s="20">
        <v>29</v>
      </c>
      <c r="L19" s="21">
        <v>17</v>
      </c>
      <c r="M19" s="21">
        <v>3</v>
      </c>
      <c r="N19" s="22">
        <v>12</v>
      </c>
      <c r="O19" s="20">
        <v>34</v>
      </c>
      <c r="P19" s="21">
        <v>22</v>
      </c>
      <c r="Q19" s="21">
        <v>6</v>
      </c>
      <c r="R19" s="23">
        <v>15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23</v>
      </c>
      <c r="D22" s="29">
        <f t="shared" si="0"/>
        <v>14</v>
      </c>
      <c r="E22" s="29">
        <f t="shared" si="0"/>
        <v>5</v>
      </c>
      <c r="F22" s="29">
        <f t="shared" si="0"/>
        <v>5</v>
      </c>
      <c r="G22" s="29">
        <f t="shared" si="0"/>
        <v>24</v>
      </c>
      <c r="H22" s="29">
        <f t="shared" si="0"/>
        <v>18</v>
      </c>
      <c r="I22" s="29">
        <f t="shared" si="0"/>
        <v>2</v>
      </c>
      <c r="J22" s="29">
        <f t="shared" si="0"/>
        <v>11</v>
      </c>
      <c r="K22" s="29">
        <f t="shared" si="0"/>
        <v>29</v>
      </c>
      <c r="L22" s="29">
        <f t="shared" si="0"/>
        <v>17</v>
      </c>
      <c r="M22" s="29">
        <f t="shared" si="0"/>
        <v>3</v>
      </c>
      <c r="N22" s="29">
        <f t="shared" si="0"/>
        <v>12</v>
      </c>
      <c r="O22" s="29">
        <f t="shared" si="0"/>
        <v>34</v>
      </c>
      <c r="P22" s="29">
        <f t="shared" si="0"/>
        <v>22</v>
      </c>
      <c r="Q22" s="29">
        <f t="shared" si="0"/>
        <v>6</v>
      </c>
      <c r="R22" s="28">
        <f t="shared" si="0"/>
        <v>15</v>
      </c>
      <c r="S22" s="24"/>
    </row>
    <row r="23" spans="1:24" ht="13.8" thickBot="1" x14ac:dyDescent="0.3">
      <c r="A23" s="18"/>
      <c r="B23" s="28" t="s">
        <v>11</v>
      </c>
      <c r="C23" s="30">
        <f>C22</f>
        <v>23</v>
      </c>
      <c r="D23" s="30">
        <f>D22</f>
        <v>14</v>
      </c>
      <c r="E23" s="30">
        <f>E22</f>
        <v>5</v>
      </c>
      <c r="F23" s="30">
        <f>F22</f>
        <v>5</v>
      </c>
      <c r="G23" s="30">
        <f t="shared" ref="G23:R23" si="1">SUM(C23,G22)</f>
        <v>47</v>
      </c>
      <c r="H23" s="30">
        <f t="shared" si="1"/>
        <v>32</v>
      </c>
      <c r="I23" s="30">
        <f t="shared" si="1"/>
        <v>7</v>
      </c>
      <c r="J23" s="30">
        <f t="shared" si="1"/>
        <v>16</v>
      </c>
      <c r="K23" s="30">
        <f t="shared" si="1"/>
        <v>76</v>
      </c>
      <c r="L23" s="30">
        <f t="shared" si="1"/>
        <v>49</v>
      </c>
      <c r="M23" s="30">
        <f t="shared" si="1"/>
        <v>10</v>
      </c>
      <c r="N23" s="30">
        <f t="shared" si="1"/>
        <v>28</v>
      </c>
      <c r="O23" s="31">
        <f t="shared" si="1"/>
        <v>110</v>
      </c>
      <c r="P23" s="30">
        <f t="shared" si="1"/>
        <v>71</v>
      </c>
      <c r="Q23" s="30">
        <f t="shared" si="1"/>
        <v>16</v>
      </c>
      <c r="R23" s="32">
        <f t="shared" si="1"/>
        <v>43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35</v>
      </c>
      <c r="D25" s="157"/>
      <c r="E25" s="158"/>
      <c r="F25" s="4">
        <v>19</v>
      </c>
      <c r="G25" s="156" t="s">
        <v>73</v>
      </c>
      <c r="H25" s="157"/>
      <c r="I25" s="158"/>
      <c r="J25" s="4">
        <v>15</v>
      </c>
      <c r="K25" s="156" t="s">
        <v>72</v>
      </c>
      <c r="L25" s="157"/>
      <c r="M25" s="158"/>
      <c r="N25" s="4">
        <v>7</v>
      </c>
      <c r="O25" s="159" t="s">
        <v>129</v>
      </c>
      <c r="P25" s="157"/>
      <c r="Q25" s="158"/>
      <c r="R25" s="5">
        <v>15</v>
      </c>
      <c r="S25" s="38"/>
      <c r="T25" s="100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T26" s="100"/>
      <c r="U26" s="39"/>
      <c r="V26" s="39"/>
      <c r="W26" s="39"/>
      <c r="X26" s="39"/>
    </row>
    <row r="27" spans="1:24" x14ac:dyDescent="0.25">
      <c r="A27" s="85" t="str">
        <f>A3</f>
        <v>11</v>
      </c>
      <c r="B27" s="88" t="str">
        <f>B3</f>
        <v>John Kibodeaux</v>
      </c>
      <c r="C27" s="12">
        <v>5</v>
      </c>
      <c r="D27" s="13">
        <v>0</v>
      </c>
      <c r="E27" s="13">
        <v>2</v>
      </c>
      <c r="F27" s="14">
        <v>3</v>
      </c>
      <c r="G27" s="12">
        <v>7</v>
      </c>
      <c r="H27" s="13">
        <v>6</v>
      </c>
      <c r="I27" s="13">
        <v>0</v>
      </c>
      <c r="J27" s="14">
        <v>2</v>
      </c>
      <c r="K27" s="12">
        <v>5</v>
      </c>
      <c r="L27" s="13">
        <v>4</v>
      </c>
      <c r="M27" s="13">
        <v>0</v>
      </c>
      <c r="N27" s="14">
        <v>1</v>
      </c>
      <c r="O27" s="15">
        <v>5</v>
      </c>
      <c r="P27" s="13">
        <v>3</v>
      </c>
      <c r="Q27" s="13">
        <v>0</v>
      </c>
      <c r="R27" s="16">
        <v>1</v>
      </c>
      <c r="S27" s="17"/>
      <c r="T27" s="100"/>
      <c r="U27" s="41"/>
      <c r="V27" s="42"/>
      <c r="W27" s="41"/>
      <c r="X27" s="39"/>
    </row>
    <row r="28" spans="1:24" ht="12.75" customHeight="1" x14ac:dyDescent="0.25">
      <c r="A28" s="85" t="str">
        <f t="shared" ref="A28:A38" si="2">A4</f>
        <v>4</v>
      </c>
      <c r="B28" s="88" t="str">
        <f t="shared" ref="B28:B38" si="3">B4</f>
        <v>Jacory Wiley</v>
      </c>
      <c r="C28" s="12">
        <v>1</v>
      </c>
      <c r="D28" s="13">
        <v>0</v>
      </c>
      <c r="E28" s="13">
        <v>0</v>
      </c>
      <c r="F28" s="14">
        <v>0</v>
      </c>
      <c r="G28" s="12"/>
      <c r="H28" s="13"/>
      <c r="I28" s="13"/>
      <c r="J28" s="14"/>
      <c r="K28" s="12"/>
      <c r="L28" s="13"/>
      <c r="M28" s="13"/>
      <c r="N28" s="14"/>
      <c r="O28" s="15">
        <v>0</v>
      </c>
      <c r="P28" s="13">
        <v>0</v>
      </c>
      <c r="Q28" s="13">
        <v>0</v>
      </c>
      <c r="R28" s="16">
        <v>0</v>
      </c>
      <c r="S28" s="17"/>
      <c r="T28" s="100"/>
      <c r="U28" s="43"/>
      <c r="V28" s="39"/>
      <c r="W28" s="39"/>
      <c r="X28" s="39"/>
    </row>
    <row r="29" spans="1:24" ht="12.75" customHeight="1" x14ac:dyDescent="0.25">
      <c r="A29" s="85" t="str">
        <f t="shared" si="2"/>
        <v>18</v>
      </c>
      <c r="B29" s="88" t="str">
        <f t="shared" si="3"/>
        <v>Darryl Minor</v>
      </c>
      <c r="C29" s="12">
        <v>5</v>
      </c>
      <c r="D29" s="13">
        <v>3</v>
      </c>
      <c r="E29" s="13">
        <v>0</v>
      </c>
      <c r="F29" s="14">
        <v>0</v>
      </c>
      <c r="G29" s="12">
        <v>7</v>
      </c>
      <c r="H29" s="13">
        <v>5</v>
      </c>
      <c r="I29" s="13">
        <v>1</v>
      </c>
      <c r="J29" s="14">
        <v>4</v>
      </c>
      <c r="K29" s="12">
        <v>5</v>
      </c>
      <c r="L29" s="13">
        <v>5</v>
      </c>
      <c r="M29" s="13">
        <v>0</v>
      </c>
      <c r="N29" s="14">
        <v>1</v>
      </c>
      <c r="O29" s="15">
        <v>5</v>
      </c>
      <c r="P29" s="13">
        <v>1</v>
      </c>
      <c r="Q29" s="13">
        <v>2</v>
      </c>
      <c r="R29" s="16">
        <v>2</v>
      </c>
      <c r="S29" s="17"/>
      <c r="T29" s="100"/>
      <c r="U29" s="43"/>
      <c r="V29" s="39"/>
      <c r="W29" s="39"/>
      <c r="X29" s="39"/>
    </row>
    <row r="30" spans="1:24" ht="12.75" customHeight="1" x14ac:dyDescent="0.25">
      <c r="A30" s="85" t="str">
        <f t="shared" si="2"/>
        <v>23</v>
      </c>
      <c r="B30" s="88" t="str">
        <f t="shared" si="3"/>
        <v>Joseph Fleeks</v>
      </c>
      <c r="C30" s="12">
        <v>3</v>
      </c>
      <c r="D30" s="13">
        <v>1</v>
      </c>
      <c r="E30" s="13">
        <v>0</v>
      </c>
      <c r="F30" s="14">
        <v>0</v>
      </c>
      <c r="G30" s="12">
        <v>3</v>
      </c>
      <c r="H30" s="13">
        <v>2</v>
      </c>
      <c r="I30" s="13">
        <v>1</v>
      </c>
      <c r="J30" s="14">
        <v>0</v>
      </c>
      <c r="K30" s="12">
        <v>4</v>
      </c>
      <c r="L30" s="13">
        <v>4</v>
      </c>
      <c r="M30" s="13">
        <v>0</v>
      </c>
      <c r="N30" s="14">
        <v>0</v>
      </c>
      <c r="O30" s="15">
        <v>4</v>
      </c>
      <c r="P30" s="13">
        <v>1</v>
      </c>
      <c r="Q30" s="13">
        <v>2</v>
      </c>
      <c r="R30" s="16">
        <v>0</v>
      </c>
      <c r="S30" s="17"/>
      <c r="T30" s="100"/>
      <c r="U30" s="43"/>
      <c r="V30" s="39"/>
      <c r="W30" s="44"/>
      <c r="X30" s="39"/>
    </row>
    <row r="31" spans="1:24" ht="12.75" customHeight="1" x14ac:dyDescent="0.25">
      <c r="A31" s="85" t="str">
        <f t="shared" si="2"/>
        <v>14</v>
      </c>
      <c r="B31" s="88" t="str">
        <f t="shared" si="3"/>
        <v>Seth Clark</v>
      </c>
      <c r="C31" s="12">
        <v>5</v>
      </c>
      <c r="D31" s="13">
        <v>3</v>
      </c>
      <c r="E31" s="13">
        <v>1</v>
      </c>
      <c r="F31" s="14">
        <v>1</v>
      </c>
      <c r="G31" s="12">
        <v>7</v>
      </c>
      <c r="H31" s="13">
        <v>3</v>
      </c>
      <c r="I31" s="13">
        <v>1</v>
      </c>
      <c r="J31" s="14">
        <v>2</v>
      </c>
      <c r="K31" s="12">
        <v>5</v>
      </c>
      <c r="L31" s="13">
        <v>4</v>
      </c>
      <c r="M31" s="13">
        <v>0</v>
      </c>
      <c r="N31" s="14">
        <v>0</v>
      </c>
      <c r="O31" s="15">
        <v>5</v>
      </c>
      <c r="P31" s="13">
        <v>3</v>
      </c>
      <c r="Q31" s="13">
        <v>1</v>
      </c>
      <c r="R31" s="16">
        <v>1</v>
      </c>
      <c r="S31" s="17"/>
      <c r="T31" s="100"/>
      <c r="U31" s="43"/>
      <c r="V31" s="39"/>
      <c r="W31" s="44"/>
      <c r="X31" s="39"/>
    </row>
    <row r="32" spans="1:24" ht="12.75" customHeight="1" x14ac:dyDescent="0.25">
      <c r="A32" s="85" t="str">
        <f t="shared" si="2"/>
        <v>9</v>
      </c>
      <c r="B32" s="88" t="str">
        <f t="shared" si="3"/>
        <v>Lee Rodriguez</v>
      </c>
      <c r="C32" s="12">
        <v>1</v>
      </c>
      <c r="D32" s="13">
        <v>0</v>
      </c>
      <c r="E32" s="13">
        <v>1</v>
      </c>
      <c r="F32" s="14">
        <v>0</v>
      </c>
      <c r="G32" s="12">
        <v>4</v>
      </c>
      <c r="H32" s="13">
        <v>1</v>
      </c>
      <c r="I32" s="13">
        <v>2</v>
      </c>
      <c r="J32" s="14">
        <v>0</v>
      </c>
      <c r="K32" s="12"/>
      <c r="L32" s="13"/>
      <c r="M32" s="13"/>
      <c r="N32" s="14"/>
      <c r="O32" s="15"/>
      <c r="P32" s="13"/>
      <c r="Q32" s="13"/>
      <c r="R32" s="16"/>
      <c r="S32" s="17" t="s">
        <v>8</v>
      </c>
      <c r="T32" s="100"/>
      <c r="U32" s="43"/>
      <c r="V32" s="39"/>
      <c r="W32" s="44"/>
      <c r="X32" s="39"/>
    </row>
    <row r="33" spans="1:24" ht="12.75" customHeight="1" x14ac:dyDescent="0.25">
      <c r="A33" s="85" t="str">
        <f t="shared" si="2"/>
        <v>12</v>
      </c>
      <c r="B33" s="88" t="str">
        <f t="shared" si="3"/>
        <v>Blake Boudreaux</v>
      </c>
      <c r="C33" s="12">
        <v>4</v>
      </c>
      <c r="D33" s="13">
        <v>1</v>
      </c>
      <c r="E33" s="13">
        <v>0</v>
      </c>
      <c r="F33" s="14">
        <v>2</v>
      </c>
      <c r="G33" s="12">
        <v>7</v>
      </c>
      <c r="H33" s="13">
        <v>3</v>
      </c>
      <c r="I33" s="13">
        <v>1</v>
      </c>
      <c r="J33" s="14">
        <v>3</v>
      </c>
      <c r="K33" s="12">
        <v>5</v>
      </c>
      <c r="L33" s="13">
        <v>2</v>
      </c>
      <c r="M33" s="13">
        <v>0</v>
      </c>
      <c r="N33" s="14">
        <v>5</v>
      </c>
      <c r="O33" s="15">
        <v>5</v>
      </c>
      <c r="P33" s="13">
        <v>1</v>
      </c>
      <c r="Q33" s="13">
        <v>1</v>
      </c>
      <c r="R33" s="16">
        <v>2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10</v>
      </c>
      <c r="B34" s="88" t="str">
        <f t="shared" si="3"/>
        <v>Darnell Williams</v>
      </c>
      <c r="C34" s="12">
        <v>0</v>
      </c>
      <c r="D34" s="13">
        <v>0</v>
      </c>
      <c r="E34" s="13">
        <v>0</v>
      </c>
      <c r="F34" s="14">
        <v>4</v>
      </c>
      <c r="G34" s="12">
        <v>0</v>
      </c>
      <c r="H34" s="13">
        <v>0</v>
      </c>
      <c r="I34" s="13">
        <v>0</v>
      </c>
      <c r="J34" s="14">
        <v>4</v>
      </c>
      <c r="K34" s="12">
        <v>0</v>
      </c>
      <c r="L34" s="13">
        <v>0</v>
      </c>
      <c r="M34" s="13">
        <v>0</v>
      </c>
      <c r="N34" s="14">
        <v>8</v>
      </c>
      <c r="O34" s="15">
        <v>0</v>
      </c>
      <c r="P34" s="13">
        <v>0</v>
      </c>
      <c r="Q34" s="13">
        <v>0</v>
      </c>
      <c r="R34" s="16">
        <v>5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17</v>
      </c>
      <c r="B35" s="88" t="str">
        <f t="shared" si="3"/>
        <v>Greg Roberts</v>
      </c>
      <c r="C35" s="12">
        <v>0</v>
      </c>
      <c r="D35" s="13">
        <v>0</v>
      </c>
      <c r="E35" s="13">
        <v>0</v>
      </c>
      <c r="F35" s="14">
        <v>0</v>
      </c>
      <c r="G35" s="12"/>
      <c r="H35" s="13"/>
      <c r="I35" s="13"/>
      <c r="J35" s="14"/>
      <c r="K35" s="12"/>
      <c r="L35" s="13"/>
      <c r="M35" s="13"/>
      <c r="N35" s="14"/>
      <c r="O35" s="15">
        <v>1</v>
      </c>
      <c r="P35" s="13">
        <v>0</v>
      </c>
      <c r="Q35" s="13">
        <v>1</v>
      </c>
      <c r="R35" s="16">
        <v>0</v>
      </c>
      <c r="S35" s="17"/>
      <c r="T35" s="100"/>
      <c r="U35" s="43"/>
      <c r="V35" s="39"/>
      <c r="W35" s="44"/>
      <c r="X35" s="39"/>
    </row>
    <row r="36" spans="1:24" ht="12.75" customHeight="1" x14ac:dyDescent="0.25">
      <c r="A36" s="85" t="str">
        <f t="shared" si="2"/>
        <v>2</v>
      </c>
      <c r="B36" s="88" t="str">
        <f t="shared" si="3"/>
        <v>Jason Walters</v>
      </c>
      <c r="C36" s="12">
        <v>4</v>
      </c>
      <c r="D36" s="13">
        <v>2</v>
      </c>
      <c r="E36" s="13">
        <v>1</v>
      </c>
      <c r="F36" s="14">
        <v>0</v>
      </c>
      <c r="G36" s="12">
        <v>6</v>
      </c>
      <c r="H36" s="13">
        <v>3</v>
      </c>
      <c r="I36" s="13">
        <v>1</v>
      </c>
      <c r="J36" s="14">
        <v>0</v>
      </c>
      <c r="K36" s="12">
        <v>4</v>
      </c>
      <c r="L36" s="13">
        <v>3</v>
      </c>
      <c r="M36" s="13">
        <v>0</v>
      </c>
      <c r="N36" s="14">
        <v>1</v>
      </c>
      <c r="O36" s="15">
        <v>3</v>
      </c>
      <c r="P36" s="13">
        <v>1</v>
      </c>
      <c r="Q36" s="13">
        <v>0</v>
      </c>
      <c r="R36" s="16">
        <v>2</v>
      </c>
      <c r="S36" s="17"/>
      <c r="T36" s="100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3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T37" s="100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3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ref="A39:B42" si="4">A15</f>
        <v>0</v>
      </c>
      <c r="B39" s="88">
        <f t="shared" si="4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4"/>
        <v>0</v>
      </c>
      <c r="B40" s="88">
        <f t="shared" si="4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4"/>
        <v>0</v>
      </c>
      <c r="B41" s="89">
        <f t="shared" si="4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4"/>
        <v>0</v>
      </c>
      <c r="B42" s="89">
        <f t="shared" si="4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Fonzi Medrano</v>
      </c>
      <c r="C43" s="20">
        <v>28</v>
      </c>
      <c r="D43" s="21">
        <v>10</v>
      </c>
      <c r="E43" s="21">
        <v>5</v>
      </c>
      <c r="F43" s="22">
        <v>10</v>
      </c>
      <c r="G43" s="20">
        <v>41</v>
      </c>
      <c r="H43" s="21">
        <v>23</v>
      </c>
      <c r="I43" s="21">
        <v>7</v>
      </c>
      <c r="J43" s="22">
        <v>15</v>
      </c>
      <c r="K43" s="20">
        <v>28</v>
      </c>
      <c r="L43" s="21">
        <v>22</v>
      </c>
      <c r="M43" s="21">
        <v>0</v>
      </c>
      <c r="N43" s="22">
        <v>16</v>
      </c>
      <c r="O43" s="20">
        <v>28</v>
      </c>
      <c r="P43" s="21">
        <v>10</v>
      </c>
      <c r="Q43" s="21">
        <v>7</v>
      </c>
      <c r="R43" s="23">
        <v>13</v>
      </c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5">SUM(C27:C41)</f>
        <v>28</v>
      </c>
      <c r="D46" s="29">
        <f t="shared" si="5"/>
        <v>10</v>
      </c>
      <c r="E46" s="29">
        <f t="shared" si="5"/>
        <v>5</v>
      </c>
      <c r="F46" s="29">
        <f t="shared" si="5"/>
        <v>10</v>
      </c>
      <c r="G46" s="29">
        <f t="shared" si="5"/>
        <v>41</v>
      </c>
      <c r="H46" s="29">
        <f t="shared" si="5"/>
        <v>23</v>
      </c>
      <c r="I46" s="29">
        <f t="shared" si="5"/>
        <v>7</v>
      </c>
      <c r="J46" s="29">
        <f t="shared" si="5"/>
        <v>15</v>
      </c>
      <c r="K46" s="29">
        <f t="shared" si="5"/>
        <v>28</v>
      </c>
      <c r="L46" s="29">
        <f t="shared" si="5"/>
        <v>22</v>
      </c>
      <c r="M46" s="29">
        <f t="shared" si="5"/>
        <v>0</v>
      </c>
      <c r="N46" s="29">
        <f t="shared" si="5"/>
        <v>16</v>
      </c>
      <c r="O46" s="29">
        <f t="shared" si="5"/>
        <v>28</v>
      </c>
      <c r="P46" s="29">
        <f t="shared" si="5"/>
        <v>10</v>
      </c>
      <c r="Q46" s="29">
        <f t="shared" si="5"/>
        <v>7</v>
      </c>
      <c r="R46" s="28">
        <f t="shared" si="5"/>
        <v>13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138</v>
      </c>
      <c r="D47" s="30">
        <f>SUM(P23,D46)</f>
        <v>81</v>
      </c>
      <c r="E47" s="30">
        <f>SUM(Q23,E46)</f>
        <v>21</v>
      </c>
      <c r="F47" s="30">
        <f>SUM(R23,F46)</f>
        <v>53</v>
      </c>
      <c r="G47" s="30">
        <f t="shared" ref="G47:R47" si="6">SUM(C47,G46)</f>
        <v>179</v>
      </c>
      <c r="H47" s="30">
        <f t="shared" si="6"/>
        <v>104</v>
      </c>
      <c r="I47" s="30">
        <f t="shared" si="6"/>
        <v>28</v>
      </c>
      <c r="J47" s="30">
        <f t="shared" si="6"/>
        <v>68</v>
      </c>
      <c r="K47" s="30">
        <f t="shared" si="6"/>
        <v>207</v>
      </c>
      <c r="L47" s="30">
        <f t="shared" si="6"/>
        <v>126</v>
      </c>
      <c r="M47" s="30">
        <f t="shared" si="6"/>
        <v>28</v>
      </c>
      <c r="N47" s="30">
        <f t="shared" si="6"/>
        <v>84</v>
      </c>
      <c r="O47" s="31">
        <f t="shared" si="6"/>
        <v>235</v>
      </c>
      <c r="P47" s="30">
        <f t="shared" si="6"/>
        <v>136</v>
      </c>
      <c r="Q47" s="30">
        <f t="shared" si="6"/>
        <v>35</v>
      </c>
      <c r="R47" s="32">
        <f t="shared" si="6"/>
        <v>97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83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7">A3</f>
        <v>11</v>
      </c>
      <c r="B51" s="88" t="str">
        <f>B27</f>
        <v>John Kibodeaux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8">SUM(C3,G3,K3,O3,C27,G27,K27,O27,C51,G51,K51)</f>
        <v>41</v>
      </c>
      <c r="P51" s="90">
        <f t="shared" ref="P51:P66" si="9">SUM(D3,H3,L3,P3,D27,H27,L27,P27,D51,H51,L51)</f>
        <v>29</v>
      </c>
      <c r="Q51" s="90">
        <f t="shared" ref="Q51:Q66" si="10">SUM(E3,I3,M3,Q3,E27,I27,M27,Q27,E51,I51,M51)</f>
        <v>3</v>
      </c>
      <c r="R51" s="91">
        <f t="shared" ref="R51:R66" si="11">SUM(F3,J3,N3,R3,F27,J27,N27,R27,F51,J51,N51)</f>
        <v>14</v>
      </c>
      <c r="S51" s="86">
        <f>IF(O51=0,0,AVERAGE(P51/O51))</f>
        <v>0.70731707317073167</v>
      </c>
      <c r="U51" s="43" t="s">
        <v>158</v>
      </c>
      <c r="V51" s="88" t="s">
        <v>80</v>
      </c>
      <c r="W51" s="59">
        <v>14</v>
      </c>
      <c r="X51" s="59">
        <v>14</v>
      </c>
      <c r="Y51" s="60">
        <v>0.70731707317073167</v>
      </c>
      <c r="Z51" s="60" t="s">
        <v>114</v>
      </c>
      <c r="AA51" s="60">
        <v>1.75</v>
      </c>
      <c r="AB51" s="60" t="s">
        <v>114</v>
      </c>
      <c r="AC51" s="59">
        <v>8</v>
      </c>
      <c r="AD51" s="104">
        <v>0.70731707317073167</v>
      </c>
    </row>
    <row r="52" spans="1:30" x14ac:dyDescent="0.25">
      <c r="A52" s="85" t="str">
        <f t="shared" si="7"/>
        <v>4</v>
      </c>
      <c r="B52" s="88" t="str">
        <f t="shared" ref="B52:B66" si="12">B28</f>
        <v>Jacory Wiley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8"/>
        <v>7</v>
      </c>
      <c r="P52" s="56">
        <f t="shared" si="9"/>
        <v>2</v>
      </c>
      <c r="Q52" s="56">
        <f t="shared" si="10"/>
        <v>4</v>
      </c>
      <c r="R52" s="93">
        <f t="shared" si="11"/>
        <v>0</v>
      </c>
      <c r="S52" s="87">
        <f t="shared" ref="S52:S66" si="13">IF(O52=0,0,AVERAGE(P52/O52))</f>
        <v>0.2857142857142857</v>
      </c>
      <c r="U52" s="43" t="s">
        <v>167</v>
      </c>
      <c r="V52" s="88" t="s">
        <v>194</v>
      </c>
      <c r="W52" s="59">
        <v>0</v>
      </c>
      <c r="X52" s="59" t="s">
        <v>319</v>
      </c>
      <c r="Y52" s="60">
        <v>0.2857142857142857</v>
      </c>
      <c r="Z52" s="60" t="s">
        <v>213</v>
      </c>
      <c r="AA52" s="60">
        <v>0</v>
      </c>
      <c r="AB52" s="60" t="s">
        <v>114</v>
      </c>
      <c r="AC52" s="59">
        <v>4</v>
      </c>
      <c r="AD52" s="104">
        <v>0.1</v>
      </c>
    </row>
    <row r="53" spans="1:30" x14ac:dyDescent="0.25">
      <c r="A53" s="85" t="str">
        <f t="shared" si="7"/>
        <v>18</v>
      </c>
      <c r="B53" s="88" t="str">
        <f t="shared" si="12"/>
        <v>Darryl Minor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8"/>
        <v>41</v>
      </c>
      <c r="P53" s="56">
        <f t="shared" si="9"/>
        <v>30</v>
      </c>
      <c r="Q53" s="56">
        <f t="shared" si="10"/>
        <v>5</v>
      </c>
      <c r="R53" s="93">
        <f t="shared" si="11"/>
        <v>13</v>
      </c>
      <c r="S53" s="87">
        <f t="shared" si="13"/>
        <v>0.73170731707317072</v>
      </c>
      <c r="U53" s="43" t="s">
        <v>153</v>
      </c>
      <c r="V53" s="88" t="s">
        <v>298</v>
      </c>
      <c r="W53" s="59">
        <v>13</v>
      </c>
      <c r="X53" s="59">
        <v>13</v>
      </c>
      <c r="Y53" s="60">
        <v>0.73170731707317072</v>
      </c>
      <c r="Z53" s="60" t="s">
        <v>114</v>
      </c>
      <c r="AA53" s="60">
        <v>1.625</v>
      </c>
      <c r="AB53" s="60" t="s">
        <v>114</v>
      </c>
      <c r="AC53" s="59">
        <v>8</v>
      </c>
      <c r="AD53" s="104">
        <v>0.73170731707317072</v>
      </c>
    </row>
    <row r="54" spans="1:30" x14ac:dyDescent="0.25">
      <c r="A54" s="85" t="str">
        <f t="shared" si="7"/>
        <v>23</v>
      </c>
      <c r="B54" s="88" t="str">
        <f t="shared" si="12"/>
        <v>Joseph Fleeks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8"/>
        <v>25</v>
      </c>
      <c r="P54" s="56">
        <f t="shared" si="9"/>
        <v>15</v>
      </c>
      <c r="Q54" s="56">
        <f t="shared" si="10"/>
        <v>5</v>
      </c>
      <c r="R54" s="93">
        <f t="shared" si="11"/>
        <v>0</v>
      </c>
      <c r="S54" s="87">
        <f t="shared" si="13"/>
        <v>0.6</v>
      </c>
      <c r="U54" s="43" t="s">
        <v>132</v>
      </c>
      <c r="V54" s="88" t="s">
        <v>266</v>
      </c>
      <c r="W54" s="59">
        <v>0</v>
      </c>
      <c r="X54" s="59" t="s">
        <v>319</v>
      </c>
      <c r="Y54" s="60">
        <v>0.6</v>
      </c>
      <c r="Z54" s="60" t="s">
        <v>114</v>
      </c>
      <c r="AA54" s="60">
        <v>0</v>
      </c>
      <c r="AB54" s="60" t="s">
        <v>114</v>
      </c>
      <c r="AC54" s="59">
        <v>8</v>
      </c>
      <c r="AD54" s="104">
        <v>0.6</v>
      </c>
    </row>
    <row r="55" spans="1:30" x14ac:dyDescent="0.25">
      <c r="A55" s="85" t="str">
        <f t="shared" si="7"/>
        <v>14</v>
      </c>
      <c r="B55" s="88" t="str">
        <f t="shared" si="12"/>
        <v>Seth Clark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8"/>
        <v>41</v>
      </c>
      <c r="P55" s="56">
        <f t="shared" si="9"/>
        <v>22</v>
      </c>
      <c r="Q55" s="56">
        <f t="shared" si="10"/>
        <v>7</v>
      </c>
      <c r="R55" s="93">
        <f t="shared" si="11"/>
        <v>7</v>
      </c>
      <c r="S55" s="87">
        <f t="shared" si="13"/>
        <v>0.53658536585365857</v>
      </c>
      <c r="U55" s="43" t="s">
        <v>138</v>
      </c>
      <c r="V55" s="88" t="s">
        <v>69</v>
      </c>
      <c r="W55" s="59">
        <v>7</v>
      </c>
      <c r="X55" s="59">
        <v>7</v>
      </c>
      <c r="Y55" s="60">
        <v>0.53658536585365857</v>
      </c>
      <c r="Z55" s="60" t="s">
        <v>114</v>
      </c>
      <c r="AA55" s="60">
        <v>0.875</v>
      </c>
      <c r="AB55" s="60" t="s">
        <v>114</v>
      </c>
      <c r="AC55" s="59">
        <v>8</v>
      </c>
      <c r="AD55" s="104">
        <v>0.53658536585365857</v>
      </c>
    </row>
    <row r="56" spans="1:30" x14ac:dyDescent="0.25">
      <c r="A56" s="85" t="str">
        <f t="shared" si="7"/>
        <v>9</v>
      </c>
      <c r="B56" s="88" t="str">
        <f t="shared" si="12"/>
        <v>Lee Rodriguez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8"/>
        <v>6</v>
      </c>
      <c r="P56" s="56">
        <f t="shared" si="9"/>
        <v>2</v>
      </c>
      <c r="Q56" s="56">
        <f t="shared" si="10"/>
        <v>3</v>
      </c>
      <c r="R56" s="93">
        <f t="shared" si="11"/>
        <v>0</v>
      </c>
      <c r="S56" s="87">
        <f t="shared" si="13"/>
        <v>0.33333333333333331</v>
      </c>
      <c r="U56" s="43" t="s">
        <v>137</v>
      </c>
      <c r="V56" s="88" t="s">
        <v>46</v>
      </c>
      <c r="W56" s="59">
        <v>0</v>
      </c>
      <c r="X56" s="59" t="s">
        <v>319</v>
      </c>
      <c r="Y56" s="60">
        <v>0.33333333333333331</v>
      </c>
      <c r="Z56" s="60" t="s">
        <v>213</v>
      </c>
      <c r="AA56" s="60">
        <v>0</v>
      </c>
      <c r="AB56" s="60" t="s">
        <v>114</v>
      </c>
      <c r="AC56" s="59">
        <v>4</v>
      </c>
      <c r="AD56" s="104">
        <v>0.1</v>
      </c>
    </row>
    <row r="57" spans="1:30" x14ac:dyDescent="0.25">
      <c r="A57" s="85" t="str">
        <f t="shared" si="7"/>
        <v>12</v>
      </c>
      <c r="B57" s="88" t="str">
        <f t="shared" si="12"/>
        <v>Blake Boudreaux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8"/>
        <v>40</v>
      </c>
      <c r="P57" s="56">
        <f t="shared" si="9"/>
        <v>16</v>
      </c>
      <c r="Q57" s="56">
        <f t="shared" si="10"/>
        <v>5</v>
      </c>
      <c r="R57" s="93">
        <f t="shared" si="11"/>
        <v>18</v>
      </c>
      <c r="S57" s="87">
        <f t="shared" si="13"/>
        <v>0.4</v>
      </c>
      <c r="U57" s="43" t="s">
        <v>187</v>
      </c>
      <c r="V57" s="88" t="s">
        <v>45</v>
      </c>
      <c r="W57" s="59">
        <v>18</v>
      </c>
      <c r="X57" s="59">
        <v>18</v>
      </c>
      <c r="Y57" s="60">
        <v>0.4</v>
      </c>
      <c r="Z57" s="60" t="s">
        <v>114</v>
      </c>
      <c r="AA57" s="60">
        <v>2.25</v>
      </c>
      <c r="AB57" s="60" t="s">
        <v>114</v>
      </c>
      <c r="AC57" s="59">
        <v>8</v>
      </c>
      <c r="AD57" s="104">
        <v>0.4</v>
      </c>
    </row>
    <row r="58" spans="1:30" x14ac:dyDescent="0.25">
      <c r="A58" s="85" t="str">
        <f t="shared" si="7"/>
        <v>10</v>
      </c>
      <c r="B58" s="88" t="str">
        <f t="shared" si="12"/>
        <v>Darnell Williams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8"/>
        <v>0</v>
      </c>
      <c r="P58" s="56">
        <f t="shared" si="9"/>
        <v>0</v>
      </c>
      <c r="Q58" s="56">
        <f t="shared" si="10"/>
        <v>0</v>
      </c>
      <c r="R58" s="93">
        <f t="shared" si="11"/>
        <v>25</v>
      </c>
      <c r="S58" s="87">
        <f t="shared" si="13"/>
        <v>0</v>
      </c>
      <c r="U58" s="43" t="s">
        <v>143</v>
      </c>
      <c r="V58" s="88" t="s">
        <v>85</v>
      </c>
      <c r="W58" s="59">
        <v>25</v>
      </c>
      <c r="X58" s="59">
        <v>25</v>
      </c>
      <c r="Y58" s="60">
        <v>0</v>
      </c>
      <c r="Z58" s="60" t="s">
        <v>213</v>
      </c>
      <c r="AA58" s="60">
        <v>3.125</v>
      </c>
      <c r="AB58" s="60" t="s">
        <v>114</v>
      </c>
      <c r="AC58" s="59">
        <v>8</v>
      </c>
      <c r="AD58" s="104">
        <v>0</v>
      </c>
    </row>
    <row r="59" spans="1:30" x14ac:dyDescent="0.25">
      <c r="A59" s="85" t="str">
        <f t="shared" si="7"/>
        <v>17</v>
      </c>
      <c r="B59" s="88" t="str">
        <f t="shared" si="12"/>
        <v>Greg Roberts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8"/>
        <v>1</v>
      </c>
      <c r="P59" s="56">
        <f t="shared" si="9"/>
        <v>0</v>
      </c>
      <c r="Q59" s="56">
        <f t="shared" si="10"/>
        <v>1</v>
      </c>
      <c r="R59" s="93">
        <f t="shared" si="11"/>
        <v>14</v>
      </c>
      <c r="S59" s="87">
        <f t="shared" si="13"/>
        <v>0</v>
      </c>
      <c r="U59" s="43" t="s">
        <v>134</v>
      </c>
      <c r="V59" s="88" t="s">
        <v>101</v>
      </c>
      <c r="W59" s="59">
        <v>14</v>
      </c>
      <c r="X59" s="59">
        <v>14</v>
      </c>
      <c r="Y59" s="60">
        <v>0</v>
      </c>
      <c r="Z59" s="60" t="s">
        <v>213</v>
      </c>
      <c r="AA59" s="60">
        <v>2.8</v>
      </c>
      <c r="AB59" s="60" t="s">
        <v>114</v>
      </c>
      <c r="AC59" s="59">
        <v>5</v>
      </c>
      <c r="AD59" s="104">
        <v>0</v>
      </c>
    </row>
    <row r="60" spans="1:30" x14ac:dyDescent="0.25">
      <c r="A60" s="85" t="str">
        <f t="shared" si="7"/>
        <v>2</v>
      </c>
      <c r="B60" s="88" t="str">
        <f t="shared" si="12"/>
        <v>Jason Walters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8"/>
        <v>33</v>
      </c>
      <c r="P60" s="56">
        <f t="shared" si="9"/>
        <v>20</v>
      </c>
      <c r="Q60" s="56">
        <f t="shared" si="10"/>
        <v>2</v>
      </c>
      <c r="R60" s="93">
        <f t="shared" si="11"/>
        <v>6</v>
      </c>
      <c r="S60" s="87">
        <f t="shared" si="13"/>
        <v>0.60606060606060608</v>
      </c>
      <c r="U60" s="43" t="s">
        <v>157</v>
      </c>
      <c r="V60" s="88" t="s">
        <v>283</v>
      </c>
      <c r="W60" s="59">
        <v>6</v>
      </c>
      <c r="X60" s="59">
        <v>6</v>
      </c>
      <c r="Y60" s="60">
        <v>0.60606060606060608</v>
      </c>
      <c r="Z60" s="60" t="s">
        <v>114</v>
      </c>
      <c r="AA60" s="60">
        <v>0.75</v>
      </c>
      <c r="AB60" s="60" t="s">
        <v>114</v>
      </c>
      <c r="AC60" s="59">
        <v>8</v>
      </c>
      <c r="AD60" s="104">
        <v>0.60606060606060608</v>
      </c>
    </row>
    <row r="61" spans="1:30" x14ac:dyDescent="0.25">
      <c r="A61" s="85">
        <f t="shared" si="7"/>
        <v>0</v>
      </c>
      <c r="B61" s="88">
        <f t="shared" si="12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8"/>
        <v>0</v>
      </c>
      <c r="P61" s="56">
        <f t="shared" si="9"/>
        <v>0</v>
      </c>
      <c r="Q61" s="56">
        <f t="shared" si="10"/>
        <v>0</v>
      </c>
      <c r="R61" s="93">
        <f t="shared" si="11"/>
        <v>0</v>
      </c>
      <c r="S61" s="87">
        <f t="shared" si="13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7"/>
        <v>0</v>
      </c>
      <c r="B62" s="88">
        <f t="shared" si="12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8"/>
        <v>0</v>
      </c>
      <c r="P62" s="95">
        <f t="shared" si="9"/>
        <v>0</v>
      </c>
      <c r="Q62" s="95">
        <f t="shared" si="10"/>
        <v>0</v>
      </c>
      <c r="R62" s="96">
        <f t="shared" si="11"/>
        <v>0</v>
      </c>
      <c r="S62" s="87">
        <f t="shared" si="13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7"/>
        <v>0</v>
      </c>
      <c r="B63" s="88">
        <f t="shared" si="12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8"/>
        <v>0</v>
      </c>
      <c r="P63" s="56">
        <f t="shared" si="9"/>
        <v>0</v>
      </c>
      <c r="Q63" s="56">
        <f t="shared" si="10"/>
        <v>0</v>
      </c>
      <c r="R63" s="93">
        <f t="shared" si="11"/>
        <v>0</v>
      </c>
      <c r="S63" s="87">
        <f t="shared" si="13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7"/>
        <v>0</v>
      </c>
      <c r="B64" s="88">
        <f t="shared" si="12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8"/>
        <v>0</v>
      </c>
      <c r="P64" s="56">
        <f t="shared" si="9"/>
        <v>0</v>
      </c>
      <c r="Q64" s="56">
        <f t="shared" si="10"/>
        <v>0</v>
      </c>
      <c r="R64" s="93">
        <f t="shared" si="11"/>
        <v>0</v>
      </c>
      <c r="S64" s="87">
        <f t="shared" si="13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7"/>
        <v>0</v>
      </c>
      <c r="B65" s="88">
        <f t="shared" si="12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8"/>
        <v>0</v>
      </c>
      <c r="P65" s="56">
        <f t="shared" si="9"/>
        <v>0</v>
      </c>
      <c r="Q65" s="56">
        <f t="shared" si="10"/>
        <v>0</v>
      </c>
      <c r="R65" s="93">
        <f t="shared" si="11"/>
        <v>0</v>
      </c>
      <c r="S65" s="87">
        <f t="shared" si="13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7"/>
        <v>0</v>
      </c>
      <c r="B66" s="88">
        <f t="shared" si="12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8"/>
        <v>0</v>
      </c>
      <c r="P66" s="56">
        <f t="shared" si="9"/>
        <v>0</v>
      </c>
      <c r="Q66" s="56">
        <f t="shared" si="10"/>
        <v>0</v>
      </c>
      <c r="R66" s="93">
        <f t="shared" si="11"/>
        <v>0</v>
      </c>
      <c r="S66" s="87">
        <f t="shared" si="13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Fonzi Medrano</v>
      </c>
      <c r="C68" s="20"/>
      <c r="D68" s="21"/>
      <c r="E68" s="21"/>
      <c r="F68" s="22"/>
      <c r="G68" s="65"/>
      <c r="H68" s="66"/>
      <c r="I68" s="66"/>
      <c r="J68" s="67"/>
      <c r="K68" s="65"/>
      <c r="L68" s="66"/>
      <c r="M68" s="66"/>
      <c r="N68" s="67"/>
      <c r="O68" s="32">
        <f t="shared" ref="O68:Q70" si="14">SUM(C19,G19,K19,O19,C43,G43,K43,O43,C68,G68,K68)</f>
        <v>235</v>
      </c>
      <c r="P68" s="21">
        <f t="shared" si="14"/>
        <v>136</v>
      </c>
      <c r="Q68" s="146">
        <f t="shared" si="14"/>
        <v>35</v>
      </c>
      <c r="R68" s="145"/>
      <c r="S68" s="147">
        <f>SUM(Q68/O68)</f>
        <v>0.14893617021276595</v>
      </c>
      <c r="V68" s="56" t="s">
        <v>23</v>
      </c>
      <c r="W68" s="59">
        <v>97</v>
      </c>
      <c r="X68" s="59">
        <v>97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4"/>
        <v>0</v>
      </c>
      <c r="P69" s="56">
        <f t="shared" si="14"/>
        <v>0</v>
      </c>
      <c r="Q69" s="56">
        <f t="shared" si="14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0.73170731707317072</v>
      </c>
      <c r="Z69" s="69"/>
      <c r="AA69" s="69">
        <v>3.125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4"/>
        <v>0</v>
      </c>
      <c r="P70" s="26">
        <f t="shared" si="14"/>
        <v>0</v>
      </c>
      <c r="Q70" s="26">
        <f t="shared" si="14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5">SUM(C51:C65)</f>
        <v>0</v>
      </c>
      <c r="D71" s="29">
        <f t="shared" si="15"/>
        <v>0</v>
      </c>
      <c r="E71" s="29">
        <f t="shared" si="15"/>
        <v>0</v>
      </c>
      <c r="F71" s="29">
        <f t="shared" si="15"/>
        <v>0</v>
      </c>
      <c r="G71" s="29">
        <f t="shared" si="15"/>
        <v>0</v>
      </c>
      <c r="H71" s="29">
        <f t="shared" si="15"/>
        <v>0</v>
      </c>
      <c r="I71" s="29">
        <f t="shared" si="15"/>
        <v>0</v>
      </c>
      <c r="J71" s="29">
        <f t="shared" si="15"/>
        <v>0</v>
      </c>
      <c r="K71" s="29">
        <f t="shared" si="15"/>
        <v>0</v>
      </c>
      <c r="L71" s="29">
        <f t="shared" si="15"/>
        <v>0</v>
      </c>
      <c r="M71" s="29">
        <f t="shared" si="15"/>
        <v>0</v>
      </c>
      <c r="N71" s="29">
        <f t="shared" si="15"/>
        <v>0</v>
      </c>
      <c r="O71" s="61">
        <f t="shared" si="15"/>
        <v>235</v>
      </c>
      <c r="P71" s="70">
        <f>SUM(P50:P65)</f>
        <v>136</v>
      </c>
      <c r="Q71" s="70">
        <f>SUM(Q50:Q65)</f>
        <v>35</v>
      </c>
      <c r="R71" s="70">
        <f>SUM(R50:R65)</f>
        <v>97</v>
      </c>
      <c r="S71" s="71">
        <f>AVERAGE(P71/O71)</f>
        <v>0.5787234042553191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235</v>
      </c>
      <c r="D72" s="29">
        <f>SUM(P47,D71)</f>
        <v>136</v>
      </c>
      <c r="E72" s="29">
        <f>SUM(Q47,E71)</f>
        <v>35</v>
      </c>
      <c r="F72" s="29">
        <f>SUM(R47,F71)</f>
        <v>97</v>
      </c>
      <c r="G72" s="29">
        <f t="shared" ref="G72:M72" si="16">SUM(C72,G71)</f>
        <v>235</v>
      </c>
      <c r="H72" s="29">
        <f t="shared" si="16"/>
        <v>136</v>
      </c>
      <c r="I72" s="29">
        <f t="shared" si="16"/>
        <v>35</v>
      </c>
      <c r="J72" s="29">
        <f t="shared" si="16"/>
        <v>97</v>
      </c>
      <c r="K72" s="29">
        <f t="shared" si="16"/>
        <v>235</v>
      </c>
      <c r="L72" s="29">
        <f t="shared" si="16"/>
        <v>136</v>
      </c>
      <c r="M72" s="29">
        <f t="shared" si="16"/>
        <v>35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0.31999999999999995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1.3975903614457832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169</v>
      </c>
      <c r="X75" s="81">
        <v>0.85106382978723405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G1:I1"/>
    <mergeCell ref="K1:M1"/>
    <mergeCell ref="C1:E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31" priority="1" stopIfTrue="1" operator="equal">
      <formula>$Y$69</formula>
    </cfRule>
  </conditionalFormatting>
  <conditionalFormatting sqref="AA51:AB67">
    <cfRule type="cellIs" dxfId="30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ECE2-67DF-4305-99AE-FE6F7C46EE74}">
  <sheetPr codeName="Sheet18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6" t="s">
        <v>177</v>
      </c>
      <c r="D1" s="157"/>
      <c r="E1" s="158"/>
      <c r="F1" s="4">
        <v>12</v>
      </c>
      <c r="G1" s="156" t="s">
        <v>129</v>
      </c>
      <c r="H1" s="157"/>
      <c r="I1" s="158"/>
      <c r="J1" s="4">
        <v>14</v>
      </c>
      <c r="K1" s="156" t="s">
        <v>72</v>
      </c>
      <c r="L1" s="157"/>
      <c r="M1" s="158"/>
      <c r="N1" s="4">
        <v>31</v>
      </c>
      <c r="O1" s="156" t="s">
        <v>37</v>
      </c>
      <c r="P1" s="157"/>
      <c r="Q1" s="158"/>
      <c r="R1" s="4">
        <v>11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85" t="s">
        <v>139</v>
      </c>
      <c r="B3" s="88" t="s">
        <v>89</v>
      </c>
      <c r="C3" s="115">
        <v>5</v>
      </c>
      <c r="D3" s="13">
        <v>3</v>
      </c>
      <c r="E3" s="13">
        <v>1</v>
      </c>
      <c r="F3" s="14">
        <v>1</v>
      </c>
      <c r="G3" s="12">
        <v>2</v>
      </c>
      <c r="H3" s="13">
        <v>1</v>
      </c>
      <c r="I3" s="13">
        <v>0</v>
      </c>
      <c r="J3" s="14">
        <v>1</v>
      </c>
      <c r="K3" s="115">
        <v>7</v>
      </c>
      <c r="L3" s="116">
        <v>2</v>
      </c>
      <c r="M3" s="116">
        <v>2</v>
      </c>
      <c r="N3" s="117">
        <v>2</v>
      </c>
      <c r="O3" s="12">
        <v>6</v>
      </c>
      <c r="P3" s="13">
        <v>5</v>
      </c>
      <c r="Q3" s="13">
        <v>0</v>
      </c>
      <c r="R3" s="14">
        <v>0</v>
      </c>
      <c r="S3" s="17"/>
      <c r="T3" s="100"/>
    </row>
    <row r="4" spans="1:20" x14ac:dyDescent="0.25">
      <c r="A4" s="85" t="s">
        <v>218</v>
      </c>
      <c r="B4" s="88" t="s">
        <v>219</v>
      </c>
      <c r="C4" s="115">
        <v>5</v>
      </c>
      <c r="D4" s="13">
        <v>3</v>
      </c>
      <c r="E4" s="13">
        <v>0</v>
      </c>
      <c r="F4" s="14">
        <v>1</v>
      </c>
      <c r="G4" s="12"/>
      <c r="H4" s="13"/>
      <c r="I4" s="13"/>
      <c r="J4" s="14"/>
      <c r="K4" s="115">
        <v>7</v>
      </c>
      <c r="L4" s="116">
        <v>3</v>
      </c>
      <c r="M4" s="116">
        <v>2</v>
      </c>
      <c r="N4" s="117">
        <v>0</v>
      </c>
      <c r="O4" s="12">
        <v>6</v>
      </c>
      <c r="P4" s="13">
        <v>5</v>
      </c>
      <c r="Q4" s="13">
        <v>0</v>
      </c>
      <c r="R4" s="14">
        <v>3</v>
      </c>
      <c r="S4" s="17"/>
      <c r="T4" s="100"/>
    </row>
    <row r="5" spans="1:20" x14ac:dyDescent="0.25">
      <c r="A5" s="85" t="s">
        <v>133</v>
      </c>
      <c r="B5" s="88" t="s">
        <v>116</v>
      </c>
      <c r="C5" s="115">
        <v>5</v>
      </c>
      <c r="D5" s="13">
        <v>2</v>
      </c>
      <c r="E5" s="13">
        <v>2</v>
      </c>
      <c r="F5" s="14">
        <v>2</v>
      </c>
      <c r="G5" s="12">
        <v>4</v>
      </c>
      <c r="H5" s="13">
        <v>2</v>
      </c>
      <c r="I5" s="13">
        <v>0</v>
      </c>
      <c r="J5" s="14">
        <v>0</v>
      </c>
      <c r="K5" s="115">
        <v>7</v>
      </c>
      <c r="L5" s="116">
        <v>4</v>
      </c>
      <c r="M5" s="116">
        <v>1</v>
      </c>
      <c r="N5" s="117">
        <v>0</v>
      </c>
      <c r="O5" s="12">
        <v>5</v>
      </c>
      <c r="P5" s="13">
        <v>1</v>
      </c>
      <c r="Q5" s="13">
        <v>3</v>
      </c>
      <c r="R5" s="14">
        <v>0</v>
      </c>
      <c r="S5" s="17"/>
      <c r="T5" s="100"/>
    </row>
    <row r="6" spans="1:20" x14ac:dyDescent="0.25">
      <c r="A6" s="85" t="s">
        <v>137</v>
      </c>
      <c r="B6" s="88" t="s">
        <v>220</v>
      </c>
      <c r="C6" s="115">
        <v>5</v>
      </c>
      <c r="D6" s="13">
        <v>1</v>
      </c>
      <c r="E6" s="13">
        <v>1</v>
      </c>
      <c r="F6" s="14">
        <v>5</v>
      </c>
      <c r="G6" s="12">
        <v>1</v>
      </c>
      <c r="H6" s="13">
        <v>0</v>
      </c>
      <c r="I6" s="13">
        <v>0</v>
      </c>
      <c r="J6" s="14">
        <v>6</v>
      </c>
      <c r="K6" s="115">
        <v>6</v>
      </c>
      <c r="L6" s="116">
        <v>4</v>
      </c>
      <c r="M6" s="116">
        <v>0</v>
      </c>
      <c r="N6" s="117">
        <v>5</v>
      </c>
      <c r="O6" s="12">
        <v>5</v>
      </c>
      <c r="P6" s="13">
        <v>3</v>
      </c>
      <c r="Q6" s="13">
        <v>0</v>
      </c>
      <c r="R6" s="14">
        <v>5</v>
      </c>
      <c r="S6" s="17" t="s">
        <v>8</v>
      </c>
      <c r="T6" s="100"/>
    </row>
    <row r="7" spans="1:20" x14ac:dyDescent="0.25">
      <c r="A7" s="85" t="s">
        <v>138</v>
      </c>
      <c r="B7" s="88" t="s">
        <v>299</v>
      </c>
      <c r="C7" s="115">
        <v>6</v>
      </c>
      <c r="D7" s="13">
        <v>2</v>
      </c>
      <c r="E7" s="13">
        <v>0</v>
      </c>
      <c r="F7" s="14">
        <v>0</v>
      </c>
      <c r="G7" s="12">
        <v>4</v>
      </c>
      <c r="H7" s="13">
        <v>0</v>
      </c>
      <c r="I7" s="13">
        <v>1</v>
      </c>
      <c r="J7" s="14">
        <v>0</v>
      </c>
      <c r="K7" s="115">
        <v>6</v>
      </c>
      <c r="L7" s="116">
        <v>4</v>
      </c>
      <c r="M7" s="116">
        <v>0</v>
      </c>
      <c r="N7" s="117">
        <v>2</v>
      </c>
      <c r="O7" s="12">
        <v>1</v>
      </c>
      <c r="P7" s="13">
        <v>0</v>
      </c>
      <c r="Q7" s="13">
        <v>1</v>
      </c>
      <c r="R7" s="14">
        <v>0</v>
      </c>
      <c r="S7" s="17"/>
      <c r="T7" s="100"/>
    </row>
    <row r="8" spans="1:20" x14ac:dyDescent="0.25">
      <c r="A8" s="85" t="s">
        <v>130</v>
      </c>
      <c r="B8" s="88" t="s">
        <v>47</v>
      </c>
      <c r="C8" s="115">
        <v>0</v>
      </c>
      <c r="D8" s="13">
        <v>0</v>
      </c>
      <c r="E8" s="13">
        <v>0</v>
      </c>
      <c r="F8" s="14">
        <v>1</v>
      </c>
      <c r="G8" s="12">
        <v>3</v>
      </c>
      <c r="H8" s="13">
        <v>0</v>
      </c>
      <c r="I8" s="13">
        <v>0</v>
      </c>
      <c r="J8" s="14">
        <v>1</v>
      </c>
      <c r="K8" s="115">
        <v>0</v>
      </c>
      <c r="L8" s="116">
        <v>0</v>
      </c>
      <c r="M8" s="116">
        <v>0</v>
      </c>
      <c r="N8" s="117">
        <v>2</v>
      </c>
      <c r="O8" s="12">
        <v>0</v>
      </c>
      <c r="P8" s="13">
        <v>0</v>
      </c>
      <c r="Q8" s="13">
        <v>0</v>
      </c>
      <c r="R8" s="14">
        <v>1</v>
      </c>
      <c r="S8" s="17"/>
      <c r="T8" s="100"/>
    </row>
    <row r="9" spans="1:20" x14ac:dyDescent="0.25">
      <c r="A9" s="85" t="s">
        <v>143</v>
      </c>
      <c r="B9" s="153" t="s">
        <v>107</v>
      </c>
      <c r="C9" s="115">
        <v>3</v>
      </c>
      <c r="D9" s="13">
        <v>0</v>
      </c>
      <c r="E9" s="13">
        <v>0</v>
      </c>
      <c r="F9" s="14">
        <v>1</v>
      </c>
      <c r="G9" s="12">
        <v>2</v>
      </c>
      <c r="H9" s="13">
        <v>0</v>
      </c>
      <c r="I9" s="13">
        <v>1</v>
      </c>
      <c r="J9" s="14">
        <v>0</v>
      </c>
      <c r="K9" s="115">
        <v>6</v>
      </c>
      <c r="L9" s="116">
        <v>4</v>
      </c>
      <c r="M9" s="116">
        <v>1</v>
      </c>
      <c r="N9" s="117">
        <v>0</v>
      </c>
      <c r="O9" s="12">
        <v>5</v>
      </c>
      <c r="P9" s="13">
        <v>2</v>
      </c>
      <c r="Q9" s="13">
        <v>2</v>
      </c>
      <c r="R9" s="14">
        <v>2</v>
      </c>
      <c r="S9" s="17"/>
      <c r="T9" s="100"/>
    </row>
    <row r="10" spans="1:20" x14ac:dyDescent="0.25">
      <c r="A10" s="85" t="s">
        <v>274</v>
      </c>
      <c r="B10" s="88" t="s">
        <v>300</v>
      </c>
      <c r="C10" s="115"/>
      <c r="D10" s="13"/>
      <c r="E10" s="13"/>
      <c r="F10" s="14"/>
      <c r="G10" s="12">
        <v>2</v>
      </c>
      <c r="H10" s="13">
        <v>0</v>
      </c>
      <c r="I10" s="13">
        <v>1</v>
      </c>
      <c r="J10" s="14">
        <v>0</v>
      </c>
      <c r="K10" s="115">
        <v>0</v>
      </c>
      <c r="L10" s="116">
        <v>0</v>
      </c>
      <c r="M10" s="116">
        <v>0</v>
      </c>
      <c r="N10" s="117">
        <v>0</v>
      </c>
      <c r="O10" s="12">
        <v>4</v>
      </c>
      <c r="P10" s="13">
        <v>1</v>
      </c>
      <c r="Q10" s="13">
        <v>0</v>
      </c>
      <c r="R10" s="14">
        <v>0</v>
      </c>
      <c r="S10" s="17"/>
      <c r="T10" s="100"/>
    </row>
    <row r="11" spans="1:20" x14ac:dyDescent="0.25">
      <c r="A11" s="85" t="s">
        <v>132</v>
      </c>
      <c r="B11" s="88" t="s">
        <v>115</v>
      </c>
      <c r="C11" s="115"/>
      <c r="D11" s="13"/>
      <c r="E11" s="13"/>
      <c r="F11" s="14"/>
      <c r="G11" s="12">
        <v>3</v>
      </c>
      <c r="H11" s="13">
        <v>0</v>
      </c>
      <c r="I11" s="13">
        <v>3</v>
      </c>
      <c r="J11" s="14">
        <v>0</v>
      </c>
      <c r="K11" s="115"/>
      <c r="L11" s="116"/>
      <c r="M11" s="116"/>
      <c r="N11" s="117"/>
      <c r="O11" s="12"/>
      <c r="P11" s="13"/>
      <c r="Q11" s="13"/>
      <c r="R11" s="14"/>
      <c r="S11" s="17"/>
      <c r="T11" s="100"/>
    </row>
    <row r="12" spans="1:20" x14ac:dyDescent="0.25">
      <c r="A12" s="85"/>
      <c r="B12" s="88"/>
      <c r="C12" s="115"/>
      <c r="D12" s="13"/>
      <c r="E12" s="13"/>
      <c r="F12" s="14"/>
      <c r="G12" s="12"/>
      <c r="H12" s="13"/>
      <c r="I12" s="13"/>
      <c r="J12" s="14"/>
      <c r="K12" s="115"/>
      <c r="L12" s="116"/>
      <c r="M12" s="116"/>
      <c r="N12" s="117"/>
      <c r="O12" s="12"/>
      <c r="P12" s="13"/>
      <c r="Q12" s="13"/>
      <c r="R12" s="14"/>
      <c r="S12" s="17"/>
      <c r="T12" s="100"/>
    </row>
    <row r="13" spans="1:20" x14ac:dyDescent="0.25">
      <c r="A13" s="85"/>
      <c r="B13" s="88"/>
      <c r="C13" s="115"/>
      <c r="D13" s="13"/>
      <c r="E13" s="13"/>
      <c r="F13" s="14"/>
      <c r="G13" s="12"/>
      <c r="H13" s="13"/>
      <c r="I13" s="13"/>
      <c r="J13" s="14"/>
      <c r="K13" s="115"/>
      <c r="L13" s="116"/>
      <c r="M13" s="116"/>
      <c r="N13" s="117"/>
      <c r="O13" s="12"/>
      <c r="P13" s="13"/>
      <c r="Q13" s="13"/>
      <c r="R13" s="14"/>
      <c r="S13" s="17"/>
      <c r="T13" s="100"/>
    </row>
    <row r="14" spans="1:20" x14ac:dyDescent="0.25">
      <c r="A14" s="85"/>
      <c r="B14" s="88"/>
      <c r="C14" s="115"/>
      <c r="D14" s="13"/>
      <c r="E14" s="13"/>
      <c r="F14" s="14"/>
      <c r="G14" s="12"/>
      <c r="H14" s="13"/>
      <c r="I14" s="13"/>
      <c r="J14" s="14"/>
      <c r="K14" s="115"/>
      <c r="L14" s="116"/>
      <c r="M14" s="116"/>
      <c r="N14" s="117"/>
      <c r="O14" s="12"/>
      <c r="P14" s="13"/>
      <c r="Q14" s="13"/>
      <c r="R14" s="14"/>
      <c r="S14" s="17"/>
      <c r="T14" s="100"/>
    </row>
    <row r="15" spans="1:20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  <c r="T15" s="100"/>
    </row>
    <row r="16" spans="1:20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100"/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90</v>
      </c>
      <c r="C19" s="20">
        <v>29</v>
      </c>
      <c r="D19" s="21">
        <v>11</v>
      </c>
      <c r="E19" s="21">
        <v>4</v>
      </c>
      <c r="F19" s="22">
        <v>11</v>
      </c>
      <c r="G19" s="20">
        <v>21</v>
      </c>
      <c r="H19" s="21">
        <v>3</v>
      </c>
      <c r="I19" s="21">
        <v>6</v>
      </c>
      <c r="J19" s="22">
        <v>8</v>
      </c>
      <c r="K19" s="20">
        <v>39</v>
      </c>
      <c r="L19" s="21">
        <v>21</v>
      </c>
      <c r="M19" s="21">
        <v>6</v>
      </c>
      <c r="N19" s="22">
        <v>11</v>
      </c>
      <c r="O19" s="20">
        <v>32</v>
      </c>
      <c r="P19" s="21">
        <v>17</v>
      </c>
      <c r="Q19" s="21">
        <v>6</v>
      </c>
      <c r="R19" s="22">
        <v>11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29</v>
      </c>
      <c r="D22" s="29">
        <f t="shared" si="0"/>
        <v>11</v>
      </c>
      <c r="E22" s="29">
        <f t="shared" si="0"/>
        <v>4</v>
      </c>
      <c r="F22" s="29">
        <f t="shared" si="0"/>
        <v>11</v>
      </c>
      <c r="G22" s="29">
        <f t="shared" si="0"/>
        <v>21</v>
      </c>
      <c r="H22" s="29">
        <f t="shared" si="0"/>
        <v>3</v>
      </c>
      <c r="I22" s="29">
        <f t="shared" si="0"/>
        <v>6</v>
      </c>
      <c r="J22" s="29">
        <f t="shared" si="0"/>
        <v>8</v>
      </c>
      <c r="K22" s="29">
        <f t="shared" si="0"/>
        <v>39</v>
      </c>
      <c r="L22" s="29">
        <f t="shared" si="0"/>
        <v>21</v>
      </c>
      <c r="M22" s="29">
        <f t="shared" si="0"/>
        <v>6</v>
      </c>
      <c r="N22" s="29">
        <f t="shared" si="0"/>
        <v>11</v>
      </c>
      <c r="O22" s="29">
        <f t="shared" si="0"/>
        <v>32</v>
      </c>
      <c r="P22" s="29">
        <f t="shared" si="0"/>
        <v>17</v>
      </c>
      <c r="Q22" s="29">
        <f t="shared" si="0"/>
        <v>6</v>
      </c>
      <c r="R22" s="28">
        <f t="shared" si="0"/>
        <v>11</v>
      </c>
      <c r="S22" s="24"/>
    </row>
    <row r="23" spans="1:24" ht="13.8" thickBot="1" x14ac:dyDescent="0.3">
      <c r="A23" s="18"/>
      <c r="B23" s="28" t="s">
        <v>11</v>
      </c>
      <c r="C23" s="30">
        <f>C22</f>
        <v>29</v>
      </c>
      <c r="D23" s="30">
        <f>D22</f>
        <v>11</v>
      </c>
      <c r="E23" s="30">
        <f>E22</f>
        <v>4</v>
      </c>
      <c r="F23" s="30">
        <f>F22</f>
        <v>11</v>
      </c>
      <c r="G23" s="30">
        <f t="shared" ref="G23:R23" si="1">SUM(C23,G22)</f>
        <v>50</v>
      </c>
      <c r="H23" s="30">
        <f t="shared" si="1"/>
        <v>14</v>
      </c>
      <c r="I23" s="30">
        <f t="shared" si="1"/>
        <v>10</v>
      </c>
      <c r="J23" s="30">
        <f t="shared" si="1"/>
        <v>19</v>
      </c>
      <c r="K23" s="30">
        <f t="shared" si="1"/>
        <v>89</v>
      </c>
      <c r="L23" s="30">
        <f t="shared" si="1"/>
        <v>35</v>
      </c>
      <c r="M23" s="30">
        <f t="shared" si="1"/>
        <v>16</v>
      </c>
      <c r="N23" s="30">
        <f t="shared" si="1"/>
        <v>30</v>
      </c>
      <c r="O23" s="31">
        <f t="shared" si="1"/>
        <v>121</v>
      </c>
      <c r="P23" s="30">
        <f t="shared" si="1"/>
        <v>52</v>
      </c>
      <c r="Q23" s="30">
        <f t="shared" si="1"/>
        <v>22</v>
      </c>
      <c r="R23" s="32">
        <f t="shared" si="1"/>
        <v>41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73</v>
      </c>
      <c r="D25" s="157"/>
      <c r="E25" s="158"/>
      <c r="F25" s="4">
        <v>22</v>
      </c>
      <c r="G25" s="156" t="s">
        <v>217</v>
      </c>
      <c r="H25" s="157"/>
      <c r="I25" s="158"/>
      <c r="J25" s="4">
        <v>4</v>
      </c>
      <c r="K25" s="156" t="s">
        <v>127</v>
      </c>
      <c r="L25" s="157"/>
      <c r="M25" s="158"/>
      <c r="N25" s="4">
        <v>8</v>
      </c>
      <c r="O25" s="159"/>
      <c r="P25" s="157"/>
      <c r="Q25" s="158"/>
      <c r="R25" s="5"/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81</v>
      </c>
      <c r="B27" s="88" t="str">
        <f t="shared" si="2"/>
        <v>Larry Haile</v>
      </c>
      <c r="C27" s="12">
        <v>5</v>
      </c>
      <c r="D27" s="13">
        <v>4</v>
      </c>
      <c r="E27" s="13">
        <v>0</v>
      </c>
      <c r="F27" s="14">
        <v>4</v>
      </c>
      <c r="G27" s="12">
        <v>4</v>
      </c>
      <c r="H27" s="13">
        <v>2</v>
      </c>
      <c r="I27" s="13">
        <v>2</v>
      </c>
      <c r="J27" s="14">
        <v>1</v>
      </c>
      <c r="K27" s="12">
        <v>6</v>
      </c>
      <c r="L27" s="13">
        <v>4</v>
      </c>
      <c r="M27" s="13">
        <v>1</v>
      </c>
      <c r="N27" s="14">
        <v>0</v>
      </c>
      <c r="O27" s="15"/>
      <c r="P27" s="13"/>
      <c r="Q27" s="13"/>
      <c r="R27" s="16"/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46</v>
      </c>
      <c r="B28" s="88" t="str">
        <f t="shared" si="2"/>
        <v>Joe McCormick</v>
      </c>
      <c r="C28" s="12">
        <v>2</v>
      </c>
      <c r="D28" s="13">
        <v>2</v>
      </c>
      <c r="E28" s="13">
        <v>0</v>
      </c>
      <c r="F28" s="14">
        <v>0</v>
      </c>
      <c r="G28" s="12">
        <v>4</v>
      </c>
      <c r="H28" s="13">
        <v>3</v>
      </c>
      <c r="I28" s="13">
        <v>0</v>
      </c>
      <c r="J28" s="14">
        <v>1</v>
      </c>
      <c r="K28" s="12">
        <v>4</v>
      </c>
      <c r="L28" s="13">
        <v>2</v>
      </c>
      <c r="M28" s="13">
        <v>1</v>
      </c>
      <c r="N28" s="14">
        <v>0</v>
      </c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16</v>
      </c>
      <c r="B29" s="88" t="str">
        <f t="shared" si="2"/>
        <v>Aqil Sajjad</v>
      </c>
      <c r="C29" s="12">
        <v>4</v>
      </c>
      <c r="D29" s="13">
        <v>1</v>
      </c>
      <c r="E29" s="13">
        <v>0</v>
      </c>
      <c r="F29" s="14">
        <v>1</v>
      </c>
      <c r="G29" s="12">
        <v>4</v>
      </c>
      <c r="H29" s="13">
        <v>0</v>
      </c>
      <c r="I29" s="13">
        <v>1</v>
      </c>
      <c r="J29" s="14">
        <v>3</v>
      </c>
      <c r="K29" s="12">
        <v>5</v>
      </c>
      <c r="L29" s="13">
        <v>2</v>
      </c>
      <c r="M29" s="13">
        <v>0</v>
      </c>
      <c r="N29" s="14">
        <v>0</v>
      </c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9</v>
      </c>
      <c r="B30" s="88" t="str">
        <f t="shared" si="2"/>
        <v>Guy Zuccarillo</v>
      </c>
      <c r="C30" s="12">
        <v>5</v>
      </c>
      <c r="D30" s="13">
        <v>1</v>
      </c>
      <c r="E30" s="13">
        <v>1</v>
      </c>
      <c r="F30" s="14">
        <v>7</v>
      </c>
      <c r="G30" s="12">
        <v>4</v>
      </c>
      <c r="H30" s="13">
        <v>1</v>
      </c>
      <c r="I30" s="13">
        <v>0</v>
      </c>
      <c r="J30" s="14">
        <v>3</v>
      </c>
      <c r="K30" s="12">
        <v>6</v>
      </c>
      <c r="L30" s="13">
        <v>3</v>
      </c>
      <c r="M30" s="13">
        <v>0</v>
      </c>
      <c r="N30" s="14">
        <v>5</v>
      </c>
      <c r="O30" s="15"/>
      <c r="P30" s="13"/>
      <c r="Q30" s="13"/>
      <c r="R30" s="16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14</v>
      </c>
      <c r="B31" s="88" t="str">
        <f t="shared" si="2"/>
        <v>Joe Quintanilla</v>
      </c>
      <c r="C31" s="12">
        <v>4</v>
      </c>
      <c r="D31" s="13">
        <v>2</v>
      </c>
      <c r="E31" s="13">
        <v>0</v>
      </c>
      <c r="F31" s="14">
        <v>0</v>
      </c>
      <c r="G31" s="12">
        <v>3</v>
      </c>
      <c r="H31" s="13">
        <v>0</v>
      </c>
      <c r="I31" s="13">
        <v>1</v>
      </c>
      <c r="J31" s="14">
        <v>0</v>
      </c>
      <c r="K31" s="12">
        <v>6</v>
      </c>
      <c r="L31" s="13">
        <v>4</v>
      </c>
      <c r="M31" s="13">
        <v>0</v>
      </c>
      <c r="N31" s="14">
        <v>0</v>
      </c>
      <c r="O31" s="15"/>
      <c r="P31" s="13"/>
      <c r="Q31" s="13"/>
      <c r="R31" s="16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29</v>
      </c>
      <c r="B32" s="88" t="str">
        <f t="shared" si="2"/>
        <v>Evan Silver</v>
      </c>
      <c r="C32" s="12">
        <v>0</v>
      </c>
      <c r="D32" s="13">
        <v>0</v>
      </c>
      <c r="E32" s="13">
        <v>0</v>
      </c>
      <c r="F32" s="14">
        <v>0</v>
      </c>
      <c r="G32" s="12">
        <v>0</v>
      </c>
      <c r="H32" s="13">
        <v>0</v>
      </c>
      <c r="I32" s="13">
        <v>0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10</v>
      </c>
      <c r="B33" s="88" t="str">
        <f t="shared" si="2"/>
        <v>JJ Ward</v>
      </c>
      <c r="C33" s="12">
        <v>5</v>
      </c>
      <c r="D33" s="13">
        <v>1</v>
      </c>
      <c r="E33" s="13">
        <v>0</v>
      </c>
      <c r="F33" s="14">
        <v>0</v>
      </c>
      <c r="G33" s="12">
        <v>4</v>
      </c>
      <c r="H33" s="13">
        <v>2</v>
      </c>
      <c r="I33" s="13">
        <v>0</v>
      </c>
      <c r="J33" s="14">
        <v>4</v>
      </c>
      <c r="K33" s="12">
        <v>6</v>
      </c>
      <c r="L33" s="13">
        <v>3</v>
      </c>
      <c r="M33" s="13">
        <v>1</v>
      </c>
      <c r="N33" s="14">
        <v>4</v>
      </c>
      <c r="O33" s="15"/>
      <c r="P33" s="13"/>
      <c r="Q33" s="13"/>
      <c r="R33" s="16"/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64</v>
      </c>
      <c r="B34" s="88" t="str">
        <f t="shared" si="2"/>
        <v>Rob Thayer</v>
      </c>
      <c r="C34" s="12">
        <v>4</v>
      </c>
      <c r="D34" s="13">
        <v>0</v>
      </c>
      <c r="E34" s="13">
        <v>0</v>
      </c>
      <c r="F34" s="14">
        <v>0</v>
      </c>
      <c r="G34" s="12"/>
      <c r="H34" s="13"/>
      <c r="I34" s="13"/>
      <c r="J34" s="14"/>
      <c r="K34" s="12">
        <v>2</v>
      </c>
      <c r="L34" s="13">
        <v>0</v>
      </c>
      <c r="M34" s="13">
        <v>1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23</v>
      </c>
      <c r="B35" s="88" t="str">
        <f t="shared" si="2"/>
        <v>Joe O'Neill</v>
      </c>
      <c r="C35" s="12">
        <v>0</v>
      </c>
      <c r="D35" s="13">
        <v>0</v>
      </c>
      <c r="E35" s="13">
        <v>0</v>
      </c>
      <c r="F35" s="14">
        <v>0</v>
      </c>
      <c r="G35" s="12"/>
      <c r="H35" s="13"/>
      <c r="I35" s="13"/>
      <c r="J35" s="14"/>
      <c r="K35" s="12">
        <v>1</v>
      </c>
      <c r="L35" s="13">
        <v>0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Ron Cochran</v>
      </c>
      <c r="C43" s="20">
        <v>29</v>
      </c>
      <c r="D43" s="21">
        <v>11</v>
      </c>
      <c r="E43" s="21">
        <v>1</v>
      </c>
      <c r="F43" s="22">
        <v>12</v>
      </c>
      <c r="G43" s="20">
        <v>23</v>
      </c>
      <c r="H43" s="21">
        <v>8</v>
      </c>
      <c r="I43" s="21">
        <v>4</v>
      </c>
      <c r="J43" s="22">
        <v>12</v>
      </c>
      <c r="K43" s="20">
        <v>36</v>
      </c>
      <c r="L43" s="21">
        <v>18</v>
      </c>
      <c r="M43" s="21">
        <v>4</v>
      </c>
      <c r="N43" s="22">
        <v>9</v>
      </c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29</v>
      </c>
      <c r="D46" s="29">
        <f t="shared" si="3"/>
        <v>11</v>
      </c>
      <c r="E46" s="29">
        <f t="shared" si="3"/>
        <v>1</v>
      </c>
      <c r="F46" s="29">
        <f t="shared" si="3"/>
        <v>12</v>
      </c>
      <c r="G46" s="29">
        <f t="shared" si="3"/>
        <v>23</v>
      </c>
      <c r="H46" s="29">
        <f t="shared" si="3"/>
        <v>8</v>
      </c>
      <c r="I46" s="29">
        <f t="shared" si="3"/>
        <v>4</v>
      </c>
      <c r="J46" s="29">
        <f t="shared" si="3"/>
        <v>12</v>
      </c>
      <c r="K46" s="29">
        <f t="shared" si="3"/>
        <v>36</v>
      </c>
      <c r="L46" s="29">
        <f t="shared" si="3"/>
        <v>18</v>
      </c>
      <c r="M46" s="29">
        <f t="shared" si="3"/>
        <v>4</v>
      </c>
      <c r="N46" s="29">
        <f t="shared" si="3"/>
        <v>9</v>
      </c>
      <c r="O46" s="29">
        <f t="shared" si="3"/>
        <v>0</v>
      </c>
      <c r="P46" s="29">
        <f t="shared" si="3"/>
        <v>0</v>
      </c>
      <c r="Q46" s="29">
        <f t="shared" si="3"/>
        <v>0</v>
      </c>
      <c r="R46" s="28">
        <f t="shared" si="3"/>
        <v>0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150</v>
      </c>
      <c r="D47" s="30">
        <f>SUM(P23,D46)</f>
        <v>63</v>
      </c>
      <c r="E47" s="30">
        <f>SUM(Q23,E46)</f>
        <v>23</v>
      </c>
      <c r="F47" s="30">
        <f>SUM(R23,F46)</f>
        <v>53</v>
      </c>
      <c r="G47" s="30">
        <f t="shared" ref="G47:R47" si="4">SUM(C47,G46)</f>
        <v>173</v>
      </c>
      <c r="H47" s="30">
        <f t="shared" si="4"/>
        <v>71</v>
      </c>
      <c r="I47" s="30">
        <f t="shared" si="4"/>
        <v>27</v>
      </c>
      <c r="J47" s="30">
        <f t="shared" si="4"/>
        <v>65</v>
      </c>
      <c r="K47" s="30">
        <f t="shared" si="4"/>
        <v>209</v>
      </c>
      <c r="L47" s="30">
        <f t="shared" si="4"/>
        <v>89</v>
      </c>
      <c r="M47" s="30">
        <f t="shared" si="4"/>
        <v>31</v>
      </c>
      <c r="N47" s="30">
        <f t="shared" si="4"/>
        <v>74</v>
      </c>
      <c r="O47" s="31">
        <f t="shared" si="4"/>
        <v>209</v>
      </c>
      <c r="P47" s="30">
        <f t="shared" si="4"/>
        <v>89</v>
      </c>
      <c r="Q47" s="30">
        <f t="shared" si="4"/>
        <v>31</v>
      </c>
      <c r="R47" s="32">
        <f t="shared" si="4"/>
        <v>74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102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81</v>
      </c>
      <c r="B51" s="88" t="str">
        <f t="shared" ref="B51:B66" si="6">B27</f>
        <v>Larry Haile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35</v>
      </c>
      <c r="P51" s="90">
        <f t="shared" ref="P51:P66" si="8">SUM(D3,H3,L3,P3,D27,H27,L27,P27,D51,H51,L51)</f>
        <v>21</v>
      </c>
      <c r="Q51" s="90">
        <f t="shared" ref="Q51:Q66" si="9">SUM(E3,I3,M3,Q3,E27,I27,M27,Q27,E51,I51,M51)</f>
        <v>6</v>
      </c>
      <c r="R51" s="91">
        <f t="shared" ref="R51:R66" si="10">SUM(F3,J3,N3,R3,F27,J27,N27,R27,F51,J51,N51)</f>
        <v>9</v>
      </c>
      <c r="S51" s="86">
        <f>IF(O51=0,0,AVERAGE(P51/O51))</f>
        <v>0.6</v>
      </c>
      <c r="U51" s="43" t="s">
        <v>139</v>
      </c>
      <c r="V51" s="88" t="s">
        <v>89</v>
      </c>
      <c r="W51" s="59">
        <v>9</v>
      </c>
      <c r="X51" s="59">
        <v>9</v>
      </c>
      <c r="Y51" s="60">
        <v>0.6</v>
      </c>
      <c r="Z51" s="60" t="s">
        <v>114</v>
      </c>
      <c r="AA51" s="60">
        <v>1.2857142857142858</v>
      </c>
      <c r="AB51" s="60" t="s">
        <v>114</v>
      </c>
      <c r="AC51" s="59">
        <v>7</v>
      </c>
      <c r="AD51" s="104">
        <v>0.6</v>
      </c>
    </row>
    <row r="52" spans="1:30" x14ac:dyDescent="0.25">
      <c r="A52" s="85" t="str">
        <f t="shared" si="5"/>
        <v>46</v>
      </c>
      <c r="B52" s="88" t="str">
        <f t="shared" si="6"/>
        <v>Joe McCormick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28</v>
      </c>
      <c r="P52" s="56">
        <f t="shared" si="8"/>
        <v>18</v>
      </c>
      <c r="Q52" s="56">
        <f t="shared" si="9"/>
        <v>3</v>
      </c>
      <c r="R52" s="93">
        <f t="shared" si="10"/>
        <v>5</v>
      </c>
      <c r="S52" s="87">
        <f t="shared" ref="S52:S66" si="11">IF(O52=0,0,AVERAGE(P52/O52))</f>
        <v>0.6428571428571429</v>
      </c>
      <c r="U52" s="43" t="s">
        <v>218</v>
      </c>
      <c r="V52" s="88" t="s">
        <v>219</v>
      </c>
      <c r="W52" s="59">
        <v>5</v>
      </c>
      <c r="X52" s="59">
        <v>5</v>
      </c>
      <c r="Y52" s="60">
        <v>0.6428571428571429</v>
      </c>
      <c r="Z52" s="60" t="s">
        <v>114</v>
      </c>
      <c r="AA52" s="60">
        <v>0.83333333333333337</v>
      </c>
      <c r="AB52" s="60" t="s">
        <v>114</v>
      </c>
      <c r="AC52" s="59">
        <v>6</v>
      </c>
      <c r="AD52" s="104">
        <v>0.6428571428571429</v>
      </c>
    </row>
    <row r="53" spans="1:30" x14ac:dyDescent="0.25">
      <c r="A53" s="85" t="str">
        <f t="shared" si="5"/>
        <v>16</v>
      </c>
      <c r="B53" s="88" t="str">
        <f t="shared" si="6"/>
        <v>Aqil Sajjad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34</v>
      </c>
      <c r="P53" s="56">
        <f t="shared" si="8"/>
        <v>12</v>
      </c>
      <c r="Q53" s="56">
        <f t="shared" si="9"/>
        <v>7</v>
      </c>
      <c r="R53" s="93">
        <f t="shared" si="10"/>
        <v>6</v>
      </c>
      <c r="S53" s="87">
        <f t="shared" si="11"/>
        <v>0.35294117647058826</v>
      </c>
      <c r="U53" s="43" t="s">
        <v>133</v>
      </c>
      <c r="V53" s="88" t="s">
        <v>116</v>
      </c>
      <c r="W53" s="59">
        <v>6</v>
      </c>
      <c r="X53" s="59">
        <v>6</v>
      </c>
      <c r="Y53" s="60">
        <v>0.35294117647058826</v>
      </c>
      <c r="Z53" s="60" t="s">
        <v>114</v>
      </c>
      <c r="AA53" s="60">
        <v>0.8571428571428571</v>
      </c>
      <c r="AB53" s="60" t="s">
        <v>114</v>
      </c>
      <c r="AC53" s="59">
        <v>7</v>
      </c>
      <c r="AD53" s="104">
        <v>0.35294117647058826</v>
      </c>
    </row>
    <row r="54" spans="1:30" x14ac:dyDescent="0.25">
      <c r="A54" s="85" t="str">
        <f t="shared" si="5"/>
        <v>9</v>
      </c>
      <c r="B54" s="88" t="str">
        <f t="shared" si="6"/>
        <v>Guy Zuccarillo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32</v>
      </c>
      <c r="P54" s="56">
        <f t="shared" si="8"/>
        <v>13</v>
      </c>
      <c r="Q54" s="56">
        <f t="shared" si="9"/>
        <v>2</v>
      </c>
      <c r="R54" s="93">
        <f t="shared" si="10"/>
        <v>36</v>
      </c>
      <c r="S54" s="87">
        <f t="shared" si="11"/>
        <v>0.40625</v>
      </c>
      <c r="U54" s="43" t="s">
        <v>137</v>
      </c>
      <c r="V54" s="88" t="s">
        <v>220</v>
      </c>
      <c r="W54" s="59">
        <v>36</v>
      </c>
      <c r="X54" s="59">
        <v>36</v>
      </c>
      <c r="Y54" s="60">
        <v>0.40625</v>
      </c>
      <c r="Z54" s="60" t="s">
        <v>114</v>
      </c>
      <c r="AA54" s="60">
        <v>5.1428571428571432</v>
      </c>
      <c r="AB54" s="60" t="s">
        <v>114</v>
      </c>
      <c r="AC54" s="59">
        <v>7</v>
      </c>
      <c r="AD54" s="104">
        <v>0.40625</v>
      </c>
    </row>
    <row r="55" spans="1:30" x14ac:dyDescent="0.25">
      <c r="A55" s="85" t="str">
        <f t="shared" si="5"/>
        <v>14</v>
      </c>
      <c r="B55" s="88" t="str">
        <f t="shared" si="6"/>
        <v>Joe Quintanilla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30</v>
      </c>
      <c r="P55" s="56">
        <f t="shared" si="8"/>
        <v>12</v>
      </c>
      <c r="Q55" s="56">
        <f t="shared" si="9"/>
        <v>3</v>
      </c>
      <c r="R55" s="93">
        <f t="shared" si="10"/>
        <v>2</v>
      </c>
      <c r="S55" s="87">
        <f t="shared" si="11"/>
        <v>0.4</v>
      </c>
      <c r="U55" s="43" t="s">
        <v>138</v>
      </c>
      <c r="V55" s="88" t="s">
        <v>299</v>
      </c>
      <c r="W55" s="59">
        <v>2</v>
      </c>
      <c r="X55" s="59">
        <v>2</v>
      </c>
      <c r="Y55" s="60">
        <v>0.4</v>
      </c>
      <c r="Z55" s="60" t="s">
        <v>114</v>
      </c>
      <c r="AA55" s="60">
        <v>0.2857142857142857</v>
      </c>
      <c r="AB55" s="60" t="s">
        <v>114</v>
      </c>
      <c r="AC55" s="59">
        <v>7</v>
      </c>
      <c r="AD55" s="104">
        <v>0.4</v>
      </c>
    </row>
    <row r="56" spans="1:30" x14ac:dyDescent="0.25">
      <c r="A56" s="85" t="str">
        <f t="shared" si="5"/>
        <v>29</v>
      </c>
      <c r="B56" s="88" t="str">
        <f t="shared" si="6"/>
        <v>Evan Silver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3</v>
      </c>
      <c r="P56" s="56">
        <f t="shared" si="8"/>
        <v>0</v>
      </c>
      <c r="Q56" s="56">
        <f t="shared" si="9"/>
        <v>0</v>
      </c>
      <c r="R56" s="93">
        <f t="shared" si="10"/>
        <v>5</v>
      </c>
      <c r="S56" s="87">
        <f t="shared" si="11"/>
        <v>0</v>
      </c>
      <c r="U56" s="43" t="s">
        <v>130</v>
      </c>
      <c r="V56" s="88" t="s">
        <v>47</v>
      </c>
      <c r="W56" s="59">
        <v>5</v>
      </c>
      <c r="X56" s="59">
        <v>5</v>
      </c>
      <c r="Y56" s="60">
        <v>0</v>
      </c>
      <c r="Z56" s="60" t="s">
        <v>213</v>
      </c>
      <c r="AA56" s="60">
        <v>0.7142857142857143</v>
      </c>
      <c r="AB56" s="60" t="s">
        <v>114</v>
      </c>
      <c r="AC56" s="59">
        <v>7</v>
      </c>
      <c r="AD56" s="104">
        <v>0</v>
      </c>
    </row>
    <row r="57" spans="1:30" x14ac:dyDescent="0.25">
      <c r="A57" s="85" t="str">
        <f t="shared" si="5"/>
        <v>10</v>
      </c>
      <c r="B57" s="88" t="str">
        <f t="shared" si="6"/>
        <v>JJ Ward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31</v>
      </c>
      <c r="P57" s="56">
        <f t="shared" si="8"/>
        <v>12</v>
      </c>
      <c r="Q57" s="56">
        <f t="shared" si="9"/>
        <v>5</v>
      </c>
      <c r="R57" s="93">
        <f t="shared" si="10"/>
        <v>11</v>
      </c>
      <c r="S57" s="87">
        <f t="shared" si="11"/>
        <v>0.38709677419354838</v>
      </c>
      <c r="U57" s="43" t="s">
        <v>143</v>
      </c>
      <c r="V57" s="88" t="s">
        <v>107</v>
      </c>
      <c r="W57" s="59">
        <v>11</v>
      </c>
      <c r="X57" s="59">
        <v>11</v>
      </c>
      <c r="Y57" s="60">
        <v>0.38709677419354838</v>
      </c>
      <c r="Z57" s="60" t="s">
        <v>114</v>
      </c>
      <c r="AA57" s="60">
        <v>1.5714285714285714</v>
      </c>
      <c r="AB57" s="60" t="s">
        <v>114</v>
      </c>
      <c r="AC57" s="59">
        <v>7</v>
      </c>
      <c r="AD57" s="104">
        <v>0.38709677419354838</v>
      </c>
    </row>
    <row r="58" spans="1:30" x14ac:dyDescent="0.25">
      <c r="A58" s="85" t="str">
        <f t="shared" si="5"/>
        <v>64</v>
      </c>
      <c r="B58" s="88" t="str">
        <f t="shared" si="6"/>
        <v>Rob Thayer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12</v>
      </c>
      <c r="P58" s="56">
        <f t="shared" si="8"/>
        <v>1</v>
      </c>
      <c r="Q58" s="56">
        <f t="shared" si="9"/>
        <v>2</v>
      </c>
      <c r="R58" s="93">
        <f t="shared" si="10"/>
        <v>0</v>
      </c>
      <c r="S58" s="87">
        <f t="shared" si="11"/>
        <v>8.3333333333333329E-2</v>
      </c>
      <c r="U58" s="43" t="s">
        <v>274</v>
      </c>
      <c r="V58" s="88" t="s">
        <v>300</v>
      </c>
      <c r="W58" s="59">
        <v>0</v>
      </c>
      <c r="X58" s="59" t="s">
        <v>319</v>
      </c>
      <c r="Y58" s="60">
        <v>8.3333333333333329E-2</v>
      </c>
      <c r="Z58" s="60" t="s">
        <v>213</v>
      </c>
      <c r="AA58" s="60">
        <v>0</v>
      </c>
      <c r="AB58" s="60" t="s">
        <v>114</v>
      </c>
      <c r="AC58" s="59">
        <v>5</v>
      </c>
      <c r="AD58" s="104">
        <v>0.05</v>
      </c>
    </row>
    <row r="59" spans="1:30" x14ac:dyDescent="0.25">
      <c r="A59" s="85" t="str">
        <f t="shared" si="5"/>
        <v>23</v>
      </c>
      <c r="B59" s="88" t="str">
        <f t="shared" si="6"/>
        <v>Joe O'Neill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4</v>
      </c>
      <c r="P59" s="56">
        <f t="shared" si="8"/>
        <v>0</v>
      </c>
      <c r="Q59" s="56">
        <f t="shared" si="9"/>
        <v>3</v>
      </c>
      <c r="R59" s="93">
        <f t="shared" si="10"/>
        <v>0</v>
      </c>
      <c r="S59" s="87">
        <f t="shared" si="11"/>
        <v>0</v>
      </c>
      <c r="U59" s="43" t="s">
        <v>132</v>
      </c>
      <c r="V59" s="88" t="s">
        <v>115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209</v>
      </c>
      <c r="AC59" s="59">
        <v>3</v>
      </c>
      <c r="AD59" s="104">
        <v>0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Ron Cochran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209</v>
      </c>
      <c r="P68" s="21">
        <f t="shared" si="12"/>
        <v>89</v>
      </c>
      <c r="Q68" s="146">
        <f t="shared" si="12"/>
        <v>31</v>
      </c>
      <c r="R68" s="145"/>
      <c r="S68" s="147">
        <f>SUM(Q68/O68)</f>
        <v>0.14832535885167464</v>
      </c>
      <c r="V68" s="56" t="s">
        <v>23</v>
      </c>
      <c r="W68" s="59">
        <v>74</v>
      </c>
      <c r="X68" s="59">
        <v>74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0.6428571428571429</v>
      </c>
      <c r="Z69" s="69"/>
      <c r="AA69" s="69">
        <v>5.1428571428571432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209</v>
      </c>
      <c r="P71" s="70">
        <f>SUM(P50:P65)</f>
        <v>89</v>
      </c>
      <c r="Q71" s="70">
        <f>SUM(Q50:Q65)</f>
        <v>31</v>
      </c>
      <c r="R71" s="70">
        <f>SUM(R50:R65)</f>
        <v>74</v>
      </c>
      <c r="S71" s="71">
        <f>AVERAGE(P71/O71)</f>
        <v>0.42583732057416268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209</v>
      </c>
      <c r="D72" s="29">
        <f>SUM(P47,D71)</f>
        <v>89</v>
      </c>
      <c r="E72" s="29">
        <f>SUM(Q47,E71)</f>
        <v>31</v>
      </c>
      <c r="F72" s="29">
        <f>SUM(R47,F71)</f>
        <v>74</v>
      </c>
      <c r="G72" s="29">
        <f t="shared" ref="G72:M72" si="14">SUM(C72,G71)</f>
        <v>209</v>
      </c>
      <c r="H72" s="29">
        <f t="shared" si="14"/>
        <v>89</v>
      </c>
      <c r="I72" s="29">
        <f t="shared" si="14"/>
        <v>31</v>
      </c>
      <c r="J72" s="29">
        <f t="shared" si="14"/>
        <v>74</v>
      </c>
      <c r="K72" s="29">
        <f t="shared" si="14"/>
        <v>209</v>
      </c>
      <c r="L72" s="29">
        <f t="shared" si="14"/>
        <v>89</v>
      </c>
      <c r="M72" s="29">
        <f t="shared" si="14"/>
        <v>31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1.0588235294117647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7</v>
      </c>
      <c r="E75" s="75" t="s">
        <v>32</v>
      </c>
      <c r="V75" s="79" t="s">
        <v>29</v>
      </c>
      <c r="W75" s="62" t="s">
        <v>90</v>
      </c>
      <c r="X75" s="81">
        <v>0.85167464114832536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29" priority="1" stopIfTrue="1" operator="equal">
      <formula>$Y$69</formula>
    </cfRule>
  </conditionalFormatting>
  <conditionalFormatting sqref="AA51:AB67">
    <cfRule type="cellIs" dxfId="28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F0F3-7167-4E28-8497-86720679E700}">
  <sheetPr codeName="Sheet20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6" t="s">
        <v>127</v>
      </c>
      <c r="D1" s="157"/>
      <c r="E1" s="158"/>
      <c r="F1" s="4">
        <v>4</v>
      </c>
      <c r="G1" s="156" t="s">
        <v>35</v>
      </c>
      <c r="H1" s="157"/>
      <c r="I1" s="158"/>
      <c r="J1" s="4">
        <v>22</v>
      </c>
      <c r="K1" s="156" t="s">
        <v>36</v>
      </c>
      <c r="L1" s="157"/>
      <c r="M1" s="158"/>
      <c r="N1" s="4">
        <v>21</v>
      </c>
      <c r="O1" s="159" t="s">
        <v>170</v>
      </c>
      <c r="P1" s="157"/>
      <c r="Q1" s="158"/>
      <c r="R1" s="5">
        <v>22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85" t="s">
        <v>152</v>
      </c>
      <c r="B3" s="88" t="s">
        <v>50</v>
      </c>
      <c r="C3" s="12">
        <v>4</v>
      </c>
      <c r="D3" s="13">
        <v>0</v>
      </c>
      <c r="E3" s="13">
        <v>3</v>
      </c>
      <c r="F3" s="14">
        <v>1</v>
      </c>
      <c r="G3" s="12">
        <v>5</v>
      </c>
      <c r="H3" s="13">
        <v>5</v>
      </c>
      <c r="I3" s="13">
        <v>0</v>
      </c>
      <c r="J3" s="14">
        <v>3</v>
      </c>
      <c r="K3" s="12">
        <v>8</v>
      </c>
      <c r="L3" s="13">
        <v>5</v>
      </c>
      <c r="M3" s="13">
        <v>1</v>
      </c>
      <c r="N3" s="14">
        <v>2</v>
      </c>
      <c r="O3" s="12">
        <v>4</v>
      </c>
      <c r="P3" s="13">
        <v>2</v>
      </c>
      <c r="Q3" s="13">
        <v>0</v>
      </c>
      <c r="R3" s="14">
        <v>4</v>
      </c>
      <c r="S3" s="17"/>
      <c r="T3" s="100"/>
    </row>
    <row r="4" spans="1:20" x14ac:dyDescent="0.25">
      <c r="A4" s="85" t="s">
        <v>163</v>
      </c>
      <c r="B4" s="88" t="s">
        <v>294</v>
      </c>
      <c r="C4" s="12">
        <v>1</v>
      </c>
      <c r="D4" s="13">
        <v>0</v>
      </c>
      <c r="E4" s="13">
        <v>1</v>
      </c>
      <c r="F4" s="14">
        <v>1</v>
      </c>
      <c r="G4" s="12"/>
      <c r="H4" s="13"/>
      <c r="I4" s="13"/>
      <c r="J4" s="14"/>
      <c r="K4" s="12"/>
      <c r="L4" s="13"/>
      <c r="M4" s="13"/>
      <c r="N4" s="14"/>
      <c r="O4" s="12">
        <v>1</v>
      </c>
      <c r="P4" s="13">
        <v>0</v>
      </c>
      <c r="Q4" s="13">
        <v>1</v>
      </c>
      <c r="R4" s="14">
        <v>0</v>
      </c>
      <c r="S4" s="17"/>
      <c r="T4" s="132"/>
    </row>
    <row r="5" spans="1:20" x14ac:dyDescent="0.25">
      <c r="A5" s="85" t="s">
        <v>153</v>
      </c>
      <c r="B5" s="88" t="s">
        <v>51</v>
      </c>
      <c r="C5" s="12">
        <v>4</v>
      </c>
      <c r="D5" s="13">
        <v>4</v>
      </c>
      <c r="E5" s="13">
        <v>0</v>
      </c>
      <c r="F5" s="14">
        <v>2</v>
      </c>
      <c r="G5" s="12">
        <v>4</v>
      </c>
      <c r="H5" s="13">
        <v>0</v>
      </c>
      <c r="I5" s="13">
        <v>1</v>
      </c>
      <c r="J5" s="14">
        <v>4</v>
      </c>
      <c r="K5" s="12">
        <v>5</v>
      </c>
      <c r="L5" s="13">
        <v>4</v>
      </c>
      <c r="M5" s="13">
        <v>0</v>
      </c>
      <c r="N5" s="14">
        <v>4</v>
      </c>
      <c r="O5" s="12">
        <v>4</v>
      </c>
      <c r="P5" s="13">
        <v>1</v>
      </c>
      <c r="Q5" s="13">
        <v>0</v>
      </c>
      <c r="R5" s="14">
        <v>1</v>
      </c>
      <c r="S5" s="17"/>
      <c r="T5" s="100"/>
    </row>
    <row r="6" spans="1:20" x14ac:dyDescent="0.25">
      <c r="A6" s="85" t="s">
        <v>191</v>
      </c>
      <c r="B6" s="88" t="s">
        <v>297</v>
      </c>
      <c r="C6" s="12">
        <v>1</v>
      </c>
      <c r="D6" s="13">
        <v>0</v>
      </c>
      <c r="E6" s="13">
        <v>0</v>
      </c>
      <c r="F6" s="14">
        <v>0</v>
      </c>
      <c r="G6" s="12"/>
      <c r="H6" s="13"/>
      <c r="I6" s="13"/>
      <c r="J6" s="14"/>
      <c r="K6" s="12">
        <v>1</v>
      </c>
      <c r="L6" s="13">
        <v>0</v>
      </c>
      <c r="M6" s="13">
        <v>1</v>
      </c>
      <c r="N6" s="14">
        <v>0</v>
      </c>
      <c r="O6" s="12">
        <v>1</v>
      </c>
      <c r="P6" s="13">
        <v>0</v>
      </c>
      <c r="Q6" s="13">
        <v>0</v>
      </c>
      <c r="R6" s="14">
        <v>0</v>
      </c>
      <c r="S6" s="17" t="s">
        <v>8</v>
      </c>
    </row>
    <row r="7" spans="1:20" x14ac:dyDescent="0.25">
      <c r="A7" s="85" t="s">
        <v>155</v>
      </c>
      <c r="B7" s="88" t="s">
        <v>54</v>
      </c>
      <c r="C7" s="12">
        <v>3</v>
      </c>
      <c r="D7" s="13">
        <v>2</v>
      </c>
      <c r="E7" s="13">
        <v>1</v>
      </c>
      <c r="F7" s="14">
        <v>0</v>
      </c>
      <c r="G7" s="12">
        <v>5</v>
      </c>
      <c r="H7" s="13">
        <v>2</v>
      </c>
      <c r="I7" s="13">
        <v>0</v>
      </c>
      <c r="J7" s="14">
        <v>0</v>
      </c>
      <c r="K7" s="12">
        <v>8</v>
      </c>
      <c r="L7" s="13">
        <v>6</v>
      </c>
      <c r="M7" s="13">
        <v>0</v>
      </c>
      <c r="N7" s="14">
        <v>2</v>
      </c>
      <c r="O7" s="12">
        <v>3</v>
      </c>
      <c r="P7" s="13">
        <v>1</v>
      </c>
      <c r="Q7" s="13">
        <v>0</v>
      </c>
      <c r="R7" s="14">
        <v>1</v>
      </c>
      <c r="S7" s="17"/>
      <c r="T7" s="100"/>
    </row>
    <row r="8" spans="1:20" x14ac:dyDescent="0.25">
      <c r="A8" s="85" t="s">
        <v>149</v>
      </c>
      <c r="B8" s="88" t="s">
        <v>119</v>
      </c>
      <c r="C8" s="12">
        <v>2</v>
      </c>
      <c r="D8" s="13">
        <v>0</v>
      </c>
      <c r="E8" s="13">
        <v>0</v>
      </c>
      <c r="F8" s="14">
        <v>0</v>
      </c>
      <c r="G8" s="12">
        <v>1</v>
      </c>
      <c r="H8" s="13">
        <v>1</v>
      </c>
      <c r="I8" s="13">
        <v>0</v>
      </c>
      <c r="J8" s="14">
        <v>0</v>
      </c>
      <c r="K8" s="12">
        <v>6</v>
      </c>
      <c r="L8" s="13">
        <v>3</v>
      </c>
      <c r="M8" s="13">
        <v>0</v>
      </c>
      <c r="N8" s="14">
        <v>1</v>
      </c>
      <c r="O8" s="12">
        <v>1</v>
      </c>
      <c r="P8" s="13">
        <v>0</v>
      </c>
      <c r="Q8" s="13">
        <v>0</v>
      </c>
      <c r="R8" s="14">
        <v>0</v>
      </c>
      <c r="S8" s="17"/>
      <c r="T8" s="100"/>
    </row>
    <row r="9" spans="1:20" x14ac:dyDescent="0.25">
      <c r="A9" s="85" t="s">
        <v>135</v>
      </c>
      <c r="B9" s="88" t="s">
        <v>287</v>
      </c>
      <c r="C9" s="12">
        <v>3</v>
      </c>
      <c r="D9" s="13">
        <v>2</v>
      </c>
      <c r="E9" s="13">
        <v>0</v>
      </c>
      <c r="F9" s="14">
        <v>0</v>
      </c>
      <c r="G9" s="12">
        <v>5</v>
      </c>
      <c r="H9" s="13">
        <v>1</v>
      </c>
      <c r="I9" s="13">
        <v>2</v>
      </c>
      <c r="J9" s="14">
        <v>1</v>
      </c>
      <c r="K9" s="12">
        <v>8</v>
      </c>
      <c r="L9" s="13">
        <v>5</v>
      </c>
      <c r="M9" s="13">
        <v>1</v>
      </c>
      <c r="N9" s="14">
        <v>1</v>
      </c>
      <c r="O9" s="12">
        <v>3</v>
      </c>
      <c r="P9" s="13">
        <v>1</v>
      </c>
      <c r="Q9" s="13">
        <v>0</v>
      </c>
      <c r="R9" s="14">
        <v>0</v>
      </c>
      <c r="S9" s="17"/>
      <c r="T9" s="100"/>
    </row>
    <row r="10" spans="1:20" x14ac:dyDescent="0.25">
      <c r="A10" s="85" t="s">
        <v>147</v>
      </c>
      <c r="B10" s="88" t="s">
        <v>105</v>
      </c>
      <c r="C10" s="12">
        <v>1</v>
      </c>
      <c r="D10" s="13">
        <v>0</v>
      </c>
      <c r="E10" s="13">
        <v>0</v>
      </c>
      <c r="F10" s="14">
        <v>0</v>
      </c>
      <c r="G10" s="12">
        <v>5</v>
      </c>
      <c r="H10" s="13">
        <v>1</v>
      </c>
      <c r="I10" s="13">
        <v>1</v>
      </c>
      <c r="J10" s="14">
        <v>0</v>
      </c>
      <c r="K10" s="12">
        <v>3</v>
      </c>
      <c r="L10" s="13">
        <v>3</v>
      </c>
      <c r="M10" s="13">
        <v>0</v>
      </c>
      <c r="N10" s="14">
        <v>0</v>
      </c>
      <c r="O10" s="12">
        <v>4</v>
      </c>
      <c r="P10" s="13">
        <v>1</v>
      </c>
      <c r="Q10" s="13">
        <v>1</v>
      </c>
      <c r="R10" s="14">
        <v>0</v>
      </c>
      <c r="S10" s="17"/>
      <c r="T10" s="132"/>
    </row>
    <row r="11" spans="1:20" x14ac:dyDescent="0.25">
      <c r="A11" s="85" t="s">
        <v>150</v>
      </c>
      <c r="B11" s="88" t="s">
        <v>48</v>
      </c>
      <c r="C11" s="12">
        <v>4</v>
      </c>
      <c r="D11" s="13">
        <v>4</v>
      </c>
      <c r="E11" s="13">
        <v>0</v>
      </c>
      <c r="F11" s="14">
        <v>1</v>
      </c>
      <c r="G11" s="12">
        <v>3</v>
      </c>
      <c r="H11" s="13">
        <v>0</v>
      </c>
      <c r="I11" s="13">
        <v>0</v>
      </c>
      <c r="J11" s="14">
        <v>0</v>
      </c>
      <c r="K11" s="12">
        <v>0</v>
      </c>
      <c r="L11" s="13">
        <v>0</v>
      </c>
      <c r="M11" s="13">
        <v>0</v>
      </c>
      <c r="N11" s="14">
        <v>1</v>
      </c>
      <c r="O11" s="15">
        <v>3</v>
      </c>
      <c r="P11" s="13">
        <v>2</v>
      </c>
      <c r="Q11" s="13">
        <v>0</v>
      </c>
      <c r="R11" s="16">
        <v>0</v>
      </c>
      <c r="S11" s="17"/>
      <c r="T11" s="100"/>
    </row>
    <row r="12" spans="1:20" x14ac:dyDescent="0.25">
      <c r="A12" s="85" t="s">
        <v>161</v>
      </c>
      <c r="B12" s="88" t="s">
        <v>295</v>
      </c>
      <c r="C12" s="12">
        <v>0</v>
      </c>
      <c r="D12" s="13">
        <v>0</v>
      </c>
      <c r="E12" s="13">
        <v>0</v>
      </c>
      <c r="F12" s="14">
        <v>0</v>
      </c>
      <c r="G12" s="12"/>
      <c r="H12" s="13"/>
      <c r="I12" s="13"/>
      <c r="J12" s="14"/>
      <c r="K12" s="12"/>
      <c r="L12" s="13"/>
      <c r="M12" s="13"/>
      <c r="N12" s="14"/>
      <c r="O12" s="15">
        <v>1</v>
      </c>
      <c r="P12" s="13">
        <v>1</v>
      </c>
      <c r="Q12" s="13">
        <v>0</v>
      </c>
      <c r="R12" s="16">
        <v>0</v>
      </c>
      <c r="S12" s="17"/>
      <c r="T12" s="132"/>
    </row>
    <row r="13" spans="1:20" x14ac:dyDescent="0.25">
      <c r="A13" s="85" t="s">
        <v>156</v>
      </c>
      <c r="B13" s="88" t="s">
        <v>86</v>
      </c>
      <c r="C13" s="12">
        <v>3</v>
      </c>
      <c r="D13" s="13">
        <v>0</v>
      </c>
      <c r="E13" s="13">
        <v>1</v>
      </c>
      <c r="F13" s="14">
        <v>0</v>
      </c>
      <c r="G13" s="12">
        <v>0</v>
      </c>
      <c r="H13" s="13">
        <v>0</v>
      </c>
      <c r="I13" s="13">
        <v>0</v>
      </c>
      <c r="J13" s="14">
        <v>2</v>
      </c>
      <c r="K13" s="12">
        <v>4</v>
      </c>
      <c r="L13" s="13">
        <v>2</v>
      </c>
      <c r="M13" s="13">
        <v>1</v>
      </c>
      <c r="N13" s="14">
        <v>1</v>
      </c>
      <c r="O13" s="15">
        <v>0</v>
      </c>
      <c r="P13" s="13">
        <v>0</v>
      </c>
      <c r="Q13" s="13">
        <v>0</v>
      </c>
      <c r="R13" s="16">
        <v>0</v>
      </c>
      <c r="S13" s="17"/>
      <c r="T13" s="100"/>
    </row>
    <row r="14" spans="1:20" x14ac:dyDescent="0.25">
      <c r="A14" s="85" t="s">
        <v>176</v>
      </c>
      <c r="B14" s="88" t="s">
        <v>301</v>
      </c>
      <c r="C14" s="12">
        <v>1</v>
      </c>
      <c r="D14" s="13">
        <v>0</v>
      </c>
      <c r="E14" s="13">
        <v>1</v>
      </c>
      <c r="F14" s="14">
        <v>1</v>
      </c>
      <c r="G14" s="12">
        <v>1</v>
      </c>
      <c r="H14" s="13">
        <v>1</v>
      </c>
      <c r="I14" s="13">
        <v>0</v>
      </c>
      <c r="J14" s="14">
        <v>0</v>
      </c>
      <c r="K14" s="12">
        <v>3</v>
      </c>
      <c r="L14" s="13">
        <v>3</v>
      </c>
      <c r="M14" s="13">
        <v>0</v>
      </c>
      <c r="N14" s="14">
        <v>0</v>
      </c>
      <c r="O14" s="15">
        <v>2</v>
      </c>
      <c r="P14" s="13">
        <v>0</v>
      </c>
      <c r="Q14" s="13">
        <v>1</v>
      </c>
      <c r="R14" s="16">
        <v>0</v>
      </c>
      <c r="S14" s="17"/>
    </row>
    <row r="15" spans="1:20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100"/>
    </row>
    <row r="16" spans="1:20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132"/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100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  <c r="T18" s="100"/>
    </row>
    <row r="19" spans="1:24" x14ac:dyDescent="0.25">
      <c r="A19" s="18" t="s">
        <v>9</v>
      </c>
      <c r="B19" s="154" t="s">
        <v>106</v>
      </c>
      <c r="C19" s="20">
        <v>13</v>
      </c>
      <c r="D19" s="21">
        <v>6</v>
      </c>
      <c r="E19" s="21">
        <v>3</v>
      </c>
      <c r="F19" s="22">
        <v>6</v>
      </c>
      <c r="G19" s="20">
        <v>25</v>
      </c>
      <c r="H19" s="21">
        <v>9</v>
      </c>
      <c r="I19" s="21">
        <v>3</v>
      </c>
      <c r="J19" s="22">
        <v>10</v>
      </c>
      <c r="K19" s="20"/>
      <c r="L19" s="21"/>
      <c r="M19" s="21"/>
      <c r="N19" s="22"/>
      <c r="O19" s="20">
        <v>1</v>
      </c>
      <c r="P19" s="21">
        <v>1</v>
      </c>
      <c r="Q19" s="21">
        <v>0</v>
      </c>
      <c r="R19" s="23"/>
      <c r="S19" s="24"/>
      <c r="T19" s="130"/>
    </row>
    <row r="20" spans="1:24" x14ac:dyDescent="0.25">
      <c r="A20" s="18"/>
      <c r="B20" s="155" t="s">
        <v>87</v>
      </c>
      <c r="C20" s="92">
        <v>14</v>
      </c>
      <c r="D20" s="56">
        <v>6</v>
      </c>
      <c r="E20" s="56">
        <v>4</v>
      </c>
      <c r="F20" s="93"/>
      <c r="G20" s="92">
        <v>4</v>
      </c>
      <c r="H20" s="56">
        <v>2</v>
      </c>
      <c r="I20" s="56">
        <v>1</v>
      </c>
      <c r="J20" s="93"/>
      <c r="K20" s="92">
        <v>46</v>
      </c>
      <c r="L20" s="56">
        <v>31</v>
      </c>
      <c r="M20" s="56">
        <v>4</v>
      </c>
      <c r="N20" s="93">
        <v>12</v>
      </c>
      <c r="O20" s="92">
        <v>26</v>
      </c>
      <c r="P20" s="56">
        <v>8</v>
      </c>
      <c r="Q20" s="56">
        <v>3</v>
      </c>
      <c r="R20" s="93">
        <v>6</v>
      </c>
      <c r="S20" s="24"/>
      <c r="T20" s="100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  <c r="T21" s="100"/>
    </row>
    <row r="22" spans="1:24" ht="13.8" thickBot="1" x14ac:dyDescent="0.3">
      <c r="A22" s="18"/>
      <c r="B22" s="28" t="s">
        <v>10</v>
      </c>
      <c r="C22" s="29">
        <f t="shared" ref="C22:R22" si="0">SUM(C3:C17)</f>
        <v>27</v>
      </c>
      <c r="D22" s="29">
        <f t="shared" si="0"/>
        <v>12</v>
      </c>
      <c r="E22" s="29">
        <f t="shared" si="0"/>
        <v>7</v>
      </c>
      <c r="F22" s="29">
        <f t="shared" si="0"/>
        <v>6</v>
      </c>
      <c r="G22" s="29">
        <f t="shared" si="0"/>
        <v>29</v>
      </c>
      <c r="H22" s="29">
        <f t="shared" si="0"/>
        <v>11</v>
      </c>
      <c r="I22" s="29">
        <f t="shared" si="0"/>
        <v>4</v>
      </c>
      <c r="J22" s="29">
        <f t="shared" si="0"/>
        <v>10</v>
      </c>
      <c r="K22" s="29">
        <f t="shared" si="0"/>
        <v>46</v>
      </c>
      <c r="L22" s="29">
        <f t="shared" si="0"/>
        <v>31</v>
      </c>
      <c r="M22" s="29">
        <f t="shared" si="0"/>
        <v>4</v>
      </c>
      <c r="N22" s="29">
        <f t="shared" si="0"/>
        <v>12</v>
      </c>
      <c r="O22" s="29">
        <f t="shared" si="0"/>
        <v>27</v>
      </c>
      <c r="P22" s="29">
        <f t="shared" si="0"/>
        <v>9</v>
      </c>
      <c r="Q22" s="29">
        <f t="shared" si="0"/>
        <v>3</v>
      </c>
      <c r="R22" s="28">
        <f t="shared" si="0"/>
        <v>6</v>
      </c>
      <c r="S22" s="24"/>
      <c r="T22" s="100"/>
    </row>
    <row r="23" spans="1:24" ht="13.8" thickBot="1" x14ac:dyDescent="0.3">
      <c r="A23" s="18"/>
      <c r="B23" s="28" t="s">
        <v>11</v>
      </c>
      <c r="C23" s="30">
        <f>C22</f>
        <v>27</v>
      </c>
      <c r="D23" s="30">
        <f>D22</f>
        <v>12</v>
      </c>
      <c r="E23" s="30">
        <f>E22</f>
        <v>7</v>
      </c>
      <c r="F23" s="30">
        <f>F22</f>
        <v>6</v>
      </c>
      <c r="G23" s="30">
        <f t="shared" ref="G23:R23" si="1">SUM(C23,G22)</f>
        <v>56</v>
      </c>
      <c r="H23" s="30">
        <f t="shared" si="1"/>
        <v>23</v>
      </c>
      <c r="I23" s="30">
        <f t="shared" si="1"/>
        <v>11</v>
      </c>
      <c r="J23" s="30">
        <f t="shared" si="1"/>
        <v>16</v>
      </c>
      <c r="K23" s="30">
        <f t="shared" si="1"/>
        <v>102</v>
      </c>
      <c r="L23" s="30">
        <f t="shared" si="1"/>
        <v>54</v>
      </c>
      <c r="M23" s="30">
        <f t="shared" si="1"/>
        <v>15</v>
      </c>
      <c r="N23" s="30">
        <f t="shared" si="1"/>
        <v>28</v>
      </c>
      <c r="O23" s="31">
        <f t="shared" si="1"/>
        <v>129</v>
      </c>
      <c r="P23" s="30">
        <f t="shared" si="1"/>
        <v>63</v>
      </c>
      <c r="Q23" s="30">
        <f t="shared" si="1"/>
        <v>18</v>
      </c>
      <c r="R23" s="32">
        <f t="shared" si="1"/>
        <v>34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127</v>
      </c>
      <c r="D25" s="157"/>
      <c r="E25" s="158"/>
      <c r="F25" s="4">
        <v>5</v>
      </c>
      <c r="G25" s="156" t="s">
        <v>38</v>
      </c>
      <c r="H25" s="157"/>
      <c r="I25" s="158"/>
      <c r="J25" s="4">
        <v>5</v>
      </c>
      <c r="K25" s="156" t="s">
        <v>128</v>
      </c>
      <c r="L25" s="157"/>
      <c r="M25" s="158"/>
      <c r="N25" s="4">
        <v>11</v>
      </c>
      <c r="O25" s="159" t="s">
        <v>170</v>
      </c>
      <c r="P25" s="157"/>
      <c r="Q25" s="158"/>
      <c r="R25" s="5">
        <v>22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31</v>
      </c>
      <c r="B27" s="88" t="str">
        <f t="shared" si="2"/>
        <v>Giovanni Francese</v>
      </c>
      <c r="C27" s="12">
        <v>4</v>
      </c>
      <c r="D27" s="13">
        <v>2</v>
      </c>
      <c r="E27" s="13">
        <v>1</v>
      </c>
      <c r="F27" s="14">
        <v>1</v>
      </c>
      <c r="G27" s="12">
        <v>6</v>
      </c>
      <c r="H27" s="13">
        <v>2</v>
      </c>
      <c r="I27" s="13">
        <v>4</v>
      </c>
      <c r="J27" s="14">
        <v>1</v>
      </c>
      <c r="K27" s="12">
        <v>6</v>
      </c>
      <c r="L27" s="13">
        <v>3</v>
      </c>
      <c r="M27" s="13">
        <v>0</v>
      </c>
      <c r="N27" s="14">
        <v>3</v>
      </c>
      <c r="O27" s="15">
        <v>3</v>
      </c>
      <c r="P27" s="13">
        <v>1</v>
      </c>
      <c r="Q27" s="13">
        <v>0</v>
      </c>
      <c r="R27" s="16">
        <v>0</v>
      </c>
      <c r="S27" s="17"/>
      <c r="T27" s="100"/>
      <c r="U27" s="41"/>
      <c r="V27" s="42"/>
      <c r="W27" s="41"/>
      <c r="X27" s="39"/>
    </row>
    <row r="28" spans="1:24" ht="12.75" customHeight="1" x14ac:dyDescent="0.25">
      <c r="A28" s="85" t="str">
        <f t="shared" si="2"/>
        <v>25</v>
      </c>
      <c r="B28" s="88" t="str">
        <f t="shared" si="2"/>
        <v>Juan Gonzales</v>
      </c>
      <c r="C28" s="12">
        <v>2</v>
      </c>
      <c r="D28" s="13">
        <v>1</v>
      </c>
      <c r="E28" s="13">
        <v>1</v>
      </c>
      <c r="F28" s="14">
        <v>1</v>
      </c>
      <c r="G28" s="12">
        <v>0</v>
      </c>
      <c r="H28" s="13">
        <v>0</v>
      </c>
      <c r="I28" s="13">
        <v>0</v>
      </c>
      <c r="J28" s="14">
        <v>6</v>
      </c>
      <c r="K28" s="12">
        <v>0</v>
      </c>
      <c r="L28" s="13">
        <v>0</v>
      </c>
      <c r="M28" s="13">
        <v>0</v>
      </c>
      <c r="N28" s="14">
        <v>0</v>
      </c>
      <c r="O28" s="15">
        <v>1</v>
      </c>
      <c r="P28" s="13">
        <v>1</v>
      </c>
      <c r="Q28" s="13">
        <v>0</v>
      </c>
      <c r="R28" s="16">
        <v>2</v>
      </c>
      <c r="S28" s="17"/>
      <c r="T28" s="100"/>
      <c r="U28" s="43"/>
      <c r="V28" s="39"/>
      <c r="W28" s="39"/>
      <c r="X28" s="39"/>
    </row>
    <row r="29" spans="1:24" ht="12.75" customHeight="1" x14ac:dyDescent="0.25">
      <c r="A29" s="85" t="str">
        <f t="shared" si="2"/>
        <v>18</v>
      </c>
      <c r="B29" s="88" t="str">
        <f t="shared" si="2"/>
        <v>Warren Richardson</v>
      </c>
      <c r="C29" s="12">
        <v>6</v>
      </c>
      <c r="D29" s="13">
        <v>3</v>
      </c>
      <c r="E29" s="13">
        <v>0</v>
      </c>
      <c r="F29" s="14">
        <v>6</v>
      </c>
      <c r="G29" s="12">
        <v>5</v>
      </c>
      <c r="H29" s="13">
        <v>2</v>
      </c>
      <c r="I29" s="13">
        <v>0</v>
      </c>
      <c r="J29" s="14">
        <v>1</v>
      </c>
      <c r="K29" s="12">
        <v>6</v>
      </c>
      <c r="L29" s="13">
        <v>4</v>
      </c>
      <c r="M29" s="13">
        <v>0</v>
      </c>
      <c r="N29" s="14">
        <v>4</v>
      </c>
      <c r="O29" s="15">
        <v>4</v>
      </c>
      <c r="P29" s="13">
        <v>1</v>
      </c>
      <c r="Q29" s="13">
        <v>0</v>
      </c>
      <c r="R29" s="16">
        <v>0</v>
      </c>
      <c r="S29" s="17"/>
      <c r="T29" s="100"/>
      <c r="U29" s="43"/>
      <c r="V29" s="39"/>
      <c r="W29" s="39"/>
      <c r="X29" s="39"/>
    </row>
    <row r="30" spans="1:24" ht="12.75" customHeight="1" x14ac:dyDescent="0.25">
      <c r="A30" s="85" t="str">
        <f t="shared" si="2"/>
        <v>36</v>
      </c>
      <c r="B30" s="88" t="str">
        <f t="shared" si="2"/>
        <v>Rondell Ferguson</v>
      </c>
      <c r="C30" s="12">
        <v>1</v>
      </c>
      <c r="D30" s="13">
        <v>0</v>
      </c>
      <c r="E30" s="13">
        <v>1</v>
      </c>
      <c r="F30" s="14">
        <v>0</v>
      </c>
      <c r="G30" s="12">
        <v>1</v>
      </c>
      <c r="H30" s="13">
        <v>0</v>
      </c>
      <c r="I30" s="13">
        <v>0</v>
      </c>
      <c r="J30" s="14">
        <v>0</v>
      </c>
      <c r="K30" s="12"/>
      <c r="L30" s="13"/>
      <c r="M30" s="13"/>
      <c r="N30" s="14"/>
      <c r="O30" s="15">
        <v>2</v>
      </c>
      <c r="P30" s="13">
        <v>0</v>
      </c>
      <c r="Q30" s="13">
        <v>1</v>
      </c>
      <c r="R30" s="16">
        <v>0</v>
      </c>
      <c r="S30" s="17"/>
      <c r="T30" s="100"/>
      <c r="U30" s="43"/>
      <c r="V30" s="39"/>
      <c r="W30" s="44"/>
      <c r="X30" s="39"/>
    </row>
    <row r="31" spans="1:24" ht="12.75" customHeight="1" x14ac:dyDescent="0.25">
      <c r="A31" s="85" t="str">
        <f t="shared" si="2"/>
        <v>15</v>
      </c>
      <c r="B31" s="88" t="str">
        <f t="shared" si="2"/>
        <v>Richie Schultz</v>
      </c>
      <c r="C31" s="12">
        <v>4</v>
      </c>
      <c r="D31" s="13">
        <v>3</v>
      </c>
      <c r="E31" s="13">
        <v>0</v>
      </c>
      <c r="F31" s="14">
        <v>1</v>
      </c>
      <c r="G31" s="12">
        <v>6</v>
      </c>
      <c r="H31" s="13">
        <v>5</v>
      </c>
      <c r="I31" s="13">
        <v>0</v>
      </c>
      <c r="J31" s="14">
        <v>0</v>
      </c>
      <c r="K31" s="12">
        <v>6</v>
      </c>
      <c r="L31" s="13">
        <v>2</v>
      </c>
      <c r="M31" s="13">
        <v>1</v>
      </c>
      <c r="N31" s="14">
        <v>1</v>
      </c>
      <c r="O31" s="15">
        <v>4</v>
      </c>
      <c r="P31" s="13">
        <v>0</v>
      </c>
      <c r="Q31" s="13">
        <v>0</v>
      </c>
      <c r="R31" s="16">
        <v>0</v>
      </c>
      <c r="S31" s="17"/>
      <c r="T31" s="100"/>
      <c r="U31" s="43"/>
      <c r="V31" s="39"/>
      <c r="W31" s="44"/>
      <c r="X31" s="39"/>
    </row>
    <row r="32" spans="1:24" ht="12.75" customHeight="1" x14ac:dyDescent="0.25">
      <c r="A32" s="85" t="str">
        <f t="shared" si="2"/>
        <v>21</v>
      </c>
      <c r="B32" s="88" t="str">
        <f t="shared" si="2"/>
        <v>Gil Ramos</v>
      </c>
      <c r="C32" s="12">
        <v>5</v>
      </c>
      <c r="D32" s="13">
        <v>1</v>
      </c>
      <c r="E32" s="13">
        <v>3</v>
      </c>
      <c r="F32" s="14">
        <v>0</v>
      </c>
      <c r="G32" s="12">
        <v>3</v>
      </c>
      <c r="H32" s="13">
        <v>0</v>
      </c>
      <c r="I32" s="13">
        <v>1</v>
      </c>
      <c r="J32" s="14">
        <v>0</v>
      </c>
      <c r="K32" s="12"/>
      <c r="L32" s="13"/>
      <c r="M32" s="13"/>
      <c r="N32" s="14"/>
      <c r="O32" s="15">
        <v>2</v>
      </c>
      <c r="P32" s="13">
        <v>1</v>
      </c>
      <c r="Q32" s="13">
        <v>0</v>
      </c>
      <c r="R32" s="16">
        <v>0</v>
      </c>
      <c r="S32" s="17" t="s">
        <v>8</v>
      </c>
      <c r="T32" s="100"/>
      <c r="U32" s="43"/>
      <c r="V32" s="39"/>
      <c r="W32" s="44"/>
      <c r="X32" s="39"/>
    </row>
    <row r="33" spans="1:24" ht="12.75" customHeight="1" x14ac:dyDescent="0.25">
      <c r="A33" s="85" t="str">
        <f t="shared" si="2"/>
        <v>6</v>
      </c>
      <c r="B33" s="88" t="str">
        <f t="shared" si="2"/>
        <v>Greg Fusco</v>
      </c>
      <c r="C33" s="12">
        <v>4</v>
      </c>
      <c r="D33" s="13">
        <v>2</v>
      </c>
      <c r="E33" s="13">
        <v>0</v>
      </c>
      <c r="F33" s="14">
        <v>0</v>
      </c>
      <c r="G33" s="12">
        <v>1</v>
      </c>
      <c r="H33" s="13">
        <v>1</v>
      </c>
      <c r="I33" s="13">
        <v>0</v>
      </c>
      <c r="J33" s="14">
        <v>0</v>
      </c>
      <c r="K33" s="12">
        <v>5</v>
      </c>
      <c r="L33" s="13">
        <v>2</v>
      </c>
      <c r="M33" s="13">
        <v>0</v>
      </c>
      <c r="N33" s="14">
        <v>0</v>
      </c>
      <c r="O33" s="15">
        <v>3</v>
      </c>
      <c r="P33" s="13">
        <v>2</v>
      </c>
      <c r="Q33" s="13">
        <v>0</v>
      </c>
      <c r="R33" s="16">
        <v>0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28</v>
      </c>
      <c r="B34" s="88" t="str">
        <f t="shared" si="2"/>
        <v>Bernardo Barrera</v>
      </c>
      <c r="C34" s="12"/>
      <c r="D34" s="13"/>
      <c r="E34" s="13"/>
      <c r="F34" s="14"/>
      <c r="G34" s="12">
        <v>3</v>
      </c>
      <c r="H34" s="13">
        <v>0</v>
      </c>
      <c r="I34" s="13">
        <v>1</v>
      </c>
      <c r="J34" s="14">
        <v>0</v>
      </c>
      <c r="K34" s="12">
        <v>5</v>
      </c>
      <c r="L34" s="13">
        <v>1</v>
      </c>
      <c r="M34" s="13">
        <v>3</v>
      </c>
      <c r="N34" s="14">
        <v>4</v>
      </c>
      <c r="O34" s="15">
        <v>2</v>
      </c>
      <c r="P34" s="13">
        <v>1</v>
      </c>
      <c r="Q34" s="13">
        <v>1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13</v>
      </c>
      <c r="B35" s="88" t="str">
        <f t="shared" si="2"/>
        <v>Wally Mozdzierz</v>
      </c>
      <c r="C35" s="12">
        <v>5</v>
      </c>
      <c r="D35" s="13">
        <v>3</v>
      </c>
      <c r="E35" s="13">
        <v>0</v>
      </c>
      <c r="F35" s="14">
        <v>0</v>
      </c>
      <c r="G35" s="12">
        <v>5</v>
      </c>
      <c r="H35" s="13">
        <v>4</v>
      </c>
      <c r="I35" s="13">
        <v>0</v>
      </c>
      <c r="J35" s="14">
        <v>3</v>
      </c>
      <c r="K35" s="12">
        <v>5</v>
      </c>
      <c r="L35" s="13">
        <v>3</v>
      </c>
      <c r="M35" s="13">
        <v>0</v>
      </c>
      <c r="N35" s="14">
        <v>2</v>
      </c>
      <c r="O35" s="15">
        <v>2</v>
      </c>
      <c r="P35" s="13">
        <v>0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32</v>
      </c>
      <c r="B36" s="88" t="str">
        <f t="shared" si="2"/>
        <v>Yrall Harris</v>
      </c>
      <c r="C36" s="12">
        <v>2</v>
      </c>
      <c r="D36" s="13">
        <v>0</v>
      </c>
      <c r="E36" s="13">
        <v>0</v>
      </c>
      <c r="F36" s="14">
        <v>1</v>
      </c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T36" s="100"/>
      <c r="U36" s="43"/>
      <c r="V36" s="39"/>
      <c r="W36" s="44"/>
      <c r="X36" s="39"/>
    </row>
    <row r="37" spans="1:24" ht="12.75" customHeight="1" x14ac:dyDescent="0.25">
      <c r="A37" s="85" t="str">
        <f t="shared" si="2"/>
        <v>3</v>
      </c>
      <c r="B37" s="88" t="str">
        <f t="shared" si="2"/>
        <v>Kalari Girtley</v>
      </c>
      <c r="C37" s="12">
        <v>0</v>
      </c>
      <c r="D37" s="13">
        <v>0</v>
      </c>
      <c r="E37" s="13">
        <v>0</v>
      </c>
      <c r="F37" s="14">
        <v>1</v>
      </c>
      <c r="G37" s="12">
        <v>5</v>
      </c>
      <c r="H37" s="13">
        <v>3</v>
      </c>
      <c r="I37" s="13">
        <v>0</v>
      </c>
      <c r="J37" s="14">
        <v>0</v>
      </c>
      <c r="K37" s="12"/>
      <c r="L37" s="13"/>
      <c r="M37" s="13"/>
      <c r="N37" s="14"/>
      <c r="O37" s="15">
        <v>2</v>
      </c>
      <c r="P37" s="13">
        <v>0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x14ac:dyDescent="0.25">
      <c r="A38" s="85" t="str">
        <f t="shared" si="2"/>
        <v>35</v>
      </c>
      <c r="B38" s="88" t="str">
        <f t="shared" si="2"/>
        <v>William Landrum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T38" s="100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Chad Perry</v>
      </c>
      <c r="C43" s="20">
        <v>33</v>
      </c>
      <c r="D43" s="21">
        <v>15</v>
      </c>
      <c r="E43" s="21">
        <v>6</v>
      </c>
      <c r="F43" s="22">
        <v>11</v>
      </c>
      <c r="G43" s="20">
        <v>4</v>
      </c>
      <c r="H43" s="21">
        <v>2</v>
      </c>
      <c r="I43" s="21">
        <v>2</v>
      </c>
      <c r="J43" s="22"/>
      <c r="K43" s="20">
        <v>4</v>
      </c>
      <c r="L43" s="21">
        <v>1</v>
      </c>
      <c r="M43" s="21">
        <v>2</v>
      </c>
      <c r="N43" s="22"/>
      <c r="O43" s="20">
        <v>2</v>
      </c>
      <c r="P43" s="21">
        <v>0</v>
      </c>
      <c r="Q43" s="21">
        <v>1</v>
      </c>
      <c r="R43" s="23"/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Nick Lopez</v>
      </c>
      <c r="C44" s="92"/>
      <c r="D44" s="56"/>
      <c r="E44" s="56"/>
      <c r="F44" s="93"/>
      <c r="G44" s="92">
        <v>31</v>
      </c>
      <c r="H44" s="56">
        <v>15</v>
      </c>
      <c r="I44" s="56">
        <v>4</v>
      </c>
      <c r="J44" s="93">
        <v>11</v>
      </c>
      <c r="K44" s="92">
        <v>29</v>
      </c>
      <c r="L44" s="56">
        <v>14</v>
      </c>
      <c r="M44" s="56">
        <v>2</v>
      </c>
      <c r="N44" s="93">
        <v>14</v>
      </c>
      <c r="O44" s="92">
        <v>23</v>
      </c>
      <c r="P44" s="56">
        <v>7</v>
      </c>
      <c r="Q44" s="56">
        <v>1</v>
      </c>
      <c r="R44" s="93">
        <v>6</v>
      </c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33</v>
      </c>
      <c r="D46" s="29">
        <f t="shared" si="3"/>
        <v>15</v>
      </c>
      <c r="E46" s="29">
        <f t="shared" si="3"/>
        <v>6</v>
      </c>
      <c r="F46" s="29">
        <f t="shared" si="3"/>
        <v>11</v>
      </c>
      <c r="G46" s="29">
        <f t="shared" si="3"/>
        <v>35</v>
      </c>
      <c r="H46" s="29">
        <f t="shared" si="3"/>
        <v>17</v>
      </c>
      <c r="I46" s="29">
        <f t="shared" si="3"/>
        <v>6</v>
      </c>
      <c r="J46" s="29">
        <f t="shared" si="3"/>
        <v>11</v>
      </c>
      <c r="K46" s="29">
        <f t="shared" si="3"/>
        <v>33</v>
      </c>
      <c r="L46" s="29">
        <f t="shared" si="3"/>
        <v>15</v>
      </c>
      <c r="M46" s="29">
        <f t="shared" si="3"/>
        <v>4</v>
      </c>
      <c r="N46" s="29">
        <f t="shared" si="3"/>
        <v>14</v>
      </c>
      <c r="O46" s="29">
        <f t="shared" si="3"/>
        <v>25</v>
      </c>
      <c r="P46" s="29">
        <f t="shared" si="3"/>
        <v>7</v>
      </c>
      <c r="Q46" s="29">
        <f t="shared" si="3"/>
        <v>2</v>
      </c>
      <c r="R46" s="28">
        <f t="shared" si="3"/>
        <v>6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162</v>
      </c>
      <c r="D47" s="30">
        <f>SUM(P23,D46)</f>
        <v>78</v>
      </c>
      <c r="E47" s="30">
        <f>SUM(Q23,E46)</f>
        <v>24</v>
      </c>
      <c r="F47" s="30">
        <f>SUM(R23,F46)</f>
        <v>45</v>
      </c>
      <c r="G47" s="30">
        <f t="shared" ref="G47:R47" si="4">SUM(C47,G46)</f>
        <v>197</v>
      </c>
      <c r="H47" s="30">
        <f t="shared" si="4"/>
        <v>95</v>
      </c>
      <c r="I47" s="30">
        <f t="shared" si="4"/>
        <v>30</v>
      </c>
      <c r="J47" s="30">
        <f t="shared" si="4"/>
        <v>56</v>
      </c>
      <c r="K47" s="30">
        <f t="shared" si="4"/>
        <v>230</v>
      </c>
      <c r="L47" s="30">
        <f t="shared" si="4"/>
        <v>110</v>
      </c>
      <c r="M47" s="30">
        <f t="shared" si="4"/>
        <v>34</v>
      </c>
      <c r="N47" s="30">
        <f t="shared" si="4"/>
        <v>70</v>
      </c>
      <c r="O47" s="31">
        <f t="shared" si="4"/>
        <v>255</v>
      </c>
      <c r="P47" s="30">
        <f t="shared" si="4"/>
        <v>117</v>
      </c>
      <c r="Q47" s="30">
        <f t="shared" si="4"/>
        <v>36</v>
      </c>
      <c r="R47" s="32">
        <f t="shared" si="4"/>
        <v>76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112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31</v>
      </c>
      <c r="B51" s="88" t="str">
        <f t="shared" ref="B51:B66" si="6">B27</f>
        <v>Giovanni Francese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40</v>
      </c>
      <c r="P51" s="90">
        <f t="shared" ref="P51:P66" si="8">SUM(D3,H3,L3,P3,D27,H27,L27,P27,D51,H51,L51)</f>
        <v>20</v>
      </c>
      <c r="Q51" s="90">
        <f t="shared" ref="Q51:Q66" si="9">SUM(E3,I3,M3,Q3,E27,I27,M27,Q27,E51,I51,M51)</f>
        <v>9</v>
      </c>
      <c r="R51" s="91">
        <f t="shared" ref="R51:R66" si="10">SUM(F3,J3,N3,R3,F27,J27,N27,R27,F51,J51,N51)</f>
        <v>15</v>
      </c>
      <c r="S51" s="86">
        <f>IF(O51=0,0,AVERAGE(P51/O51))</f>
        <v>0.5</v>
      </c>
      <c r="U51" s="43" t="s">
        <v>152</v>
      </c>
      <c r="V51" s="88" t="s">
        <v>50</v>
      </c>
      <c r="W51" s="59">
        <v>15</v>
      </c>
      <c r="X51" s="59">
        <v>15</v>
      </c>
      <c r="Y51" s="60">
        <v>0.5</v>
      </c>
      <c r="Z51" s="60" t="s">
        <v>114</v>
      </c>
      <c r="AA51" s="60">
        <v>1.875</v>
      </c>
      <c r="AB51" s="60" t="s">
        <v>114</v>
      </c>
      <c r="AC51" s="59">
        <v>8</v>
      </c>
      <c r="AD51" s="104">
        <v>0.5</v>
      </c>
    </row>
    <row r="52" spans="1:30" x14ac:dyDescent="0.25">
      <c r="A52" s="85" t="str">
        <f t="shared" si="5"/>
        <v>25</v>
      </c>
      <c r="B52" s="88" t="str">
        <f t="shared" si="6"/>
        <v>Juan Gonzales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5</v>
      </c>
      <c r="P52" s="56">
        <f t="shared" si="8"/>
        <v>2</v>
      </c>
      <c r="Q52" s="56">
        <f t="shared" si="9"/>
        <v>3</v>
      </c>
      <c r="R52" s="93">
        <f t="shared" si="10"/>
        <v>10</v>
      </c>
      <c r="S52" s="87">
        <f t="shared" ref="S52:S66" si="11">IF(O52=0,0,AVERAGE(P52/O52))</f>
        <v>0.4</v>
      </c>
      <c r="U52" s="43" t="s">
        <v>163</v>
      </c>
      <c r="V52" s="88" t="s">
        <v>294</v>
      </c>
      <c r="W52" s="59">
        <v>10</v>
      </c>
      <c r="X52" s="59">
        <v>10</v>
      </c>
      <c r="Y52" s="60">
        <v>0.4</v>
      </c>
      <c r="Z52" s="60" t="s">
        <v>213</v>
      </c>
      <c r="AA52" s="60">
        <v>1.6666666666666667</v>
      </c>
      <c r="AB52" s="60" t="s">
        <v>114</v>
      </c>
      <c r="AC52" s="59">
        <v>6</v>
      </c>
      <c r="AD52" s="104">
        <v>0.1</v>
      </c>
    </row>
    <row r="53" spans="1:30" x14ac:dyDescent="0.25">
      <c r="A53" s="85" t="str">
        <f t="shared" si="5"/>
        <v>18</v>
      </c>
      <c r="B53" s="88" t="str">
        <f t="shared" si="6"/>
        <v>Warren Richardson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38</v>
      </c>
      <c r="P53" s="56">
        <f t="shared" si="8"/>
        <v>19</v>
      </c>
      <c r="Q53" s="56">
        <f t="shared" si="9"/>
        <v>1</v>
      </c>
      <c r="R53" s="93">
        <f t="shared" si="10"/>
        <v>22</v>
      </c>
      <c r="S53" s="87">
        <f t="shared" si="11"/>
        <v>0.5</v>
      </c>
      <c r="U53" s="43" t="s">
        <v>153</v>
      </c>
      <c r="V53" s="88" t="s">
        <v>51</v>
      </c>
      <c r="W53" s="59">
        <v>22</v>
      </c>
      <c r="X53" s="59">
        <v>22</v>
      </c>
      <c r="Y53" s="60">
        <v>0.5</v>
      </c>
      <c r="Z53" s="60" t="s">
        <v>114</v>
      </c>
      <c r="AA53" s="60">
        <v>2.75</v>
      </c>
      <c r="AB53" s="60" t="s">
        <v>114</v>
      </c>
      <c r="AC53" s="59">
        <v>8</v>
      </c>
      <c r="AD53" s="104">
        <v>0.5</v>
      </c>
    </row>
    <row r="54" spans="1:30" x14ac:dyDescent="0.25">
      <c r="A54" s="85" t="str">
        <f t="shared" si="5"/>
        <v>36</v>
      </c>
      <c r="B54" s="88" t="str">
        <f t="shared" si="6"/>
        <v>Rondell Ferguson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7</v>
      </c>
      <c r="P54" s="56">
        <f t="shared" si="8"/>
        <v>0</v>
      </c>
      <c r="Q54" s="56">
        <f t="shared" si="9"/>
        <v>3</v>
      </c>
      <c r="R54" s="93">
        <f t="shared" si="10"/>
        <v>0</v>
      </c>
      <c r="S54" s="87">
        <f t="shared" si="11"/>
        <v>0</v>
      </c>
      <c r="U54" s="43" t="s">
        <v>191</v>
      </c>
      <c r="V54" s="88" t="s">
        <v>297</v>
      </c>
      <c r="W54" s="59">
        <v>0</v>
      </c>
      <c r="X54" s="59" t="s">
        <v>319</v>
      </c>
      <c r="Y54" s="60">
        <v>0</v>
      </c>
      <c r="Z54" s="60" t="s">
        <v>213</v>
      </c>
      <c r="AA54" s="60">
        <v>0</v>
      </c>
      <c r="AB54" s="60" t="s">
        <v>114</v>
      </c>
      <c r="AC54" s="59">
        <v>6</v>
      </c>
      <c r="AD54" s="104">
        <v>0</v>
      </c>
    </row>
    <row r="55" spans="1:30" x14ac:dyDescent="0.25">
      <c r="A55" s="85" t="str">
        <f t="shared" si="5"/>
        <v>15</v>
      </c>
      <c r="B55" s="88" t="str">
        <f t="shared" si="6"/>
        <v>Richie Schultz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39</v>
      </c>
      <c r="P55" s="56">
        <f t="shared" si="8"/>
        <v>21</v>
      </c>
      <c r="Q55" s="56">
        <f t="shared" si="9"/>
        <v>2</v>
      </c>
      <c r="R55" s="93">
        <f t="shared" si="10"/>
        <v>5</v>
      </c>
      <c r="S55" s="87">
        <f t="shared" si="11"/>
        <v>0.53846153846153844</v>
      </c>
      <c r="U55" s="43" t="s">
        <v>155</v>
      </c>
      <c r="V55" s="88" t="s">
        <v>54</v>
      </c>
      <c r="W55" s="59">
        <v>5</v>
      </c>
      <c r="X55" s="59">
        <v>5</v>
      </c>
      <c r="Y55" s="60">
        <v>0.53846153846153844</v>
      </c>
      <c r="Z55" s="60" t="s">
        <v>114</v>
      </c>
      <c r="AA55" s="60">
        <v>0.625</v>
      </c>
      <c r="AB55" s="60" t="s">
        <v>114</v>
      </c>
      <c r="AC55" s="59">
        <v>8</v>
      </c>
      <c r="AD55" s="104">
        <v>0.53846153846153844</v>
      </c>
    </row>
    <row r="56" spans="1:30" x14ac:dyDescent="0.25">
      <c r="A56" s="85" t="str">
        <f t="shared" si="5"/>
        <v>21</v>
      </c>
      <c r="B56" s="88" t="str">
        <f t="shared" si="6"/>
        <v>Gil Ramos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20</v>
      </c>
      <c r="P56" s="56">
        <f t="shared" si="8"/>
        <v>6</v>
      </c>
      <c r="Q56" s="56">
        <f t="shared" si="9"/>
        <v>4</v>
      </c>
      <c r="R56" s="93">
        <f t="shared" si="10"/>
        <v>1</v>
      </c>
      <c r="S56" s="87">
        <f t="shared" si="11"/>
        <v>0.3</v>
      </c>
      <c r="U56" s="43" t="s">
        <v>149</v>
      </c>
      <c r="V56" s="88" t="s">
        <v>119</v>
      </c>
      <c r="W56" s="59">
        <v>1</v>
      </c>
      <c r="X56" s="59">
        <v>1</v>
      </c>
      <c r="Y56" s="60">
        <v>0.3</v>
      </c>
      <c r="Z56" s="60" t="s">
        <v>114</v>
      </c>
      <c r="AA56" s="60">
        <v>0.14285714285714285</v>
      </c>
      <c r="AB56" s="60" t="s">
        <v>114</v>
      </c>
      <c r="AC56" s="59">
        <v>7</v>
      </c>
      <c r="AD56" s="104">
        <v>0.3</v>
      </c>
    </row>
    <row r="57" spans="1:30" x14ac:dyDescent="0.25">
      <c r="A57" s="85" t="str">
        <f t="shared" si="5"/>
        <v>6</v>
      </c>
      <c r="B57" s="88" t="str">
        <f t="shared" si="6"/>
        <v>Greg Fusco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32</v>
      </c>
      <c r="P57" s="56">
        <f t="shared" si="8"/>
        <v>16</v>
      </c>
      <c r="Q57" s="56">
        <f t="shared" si="9"/>
        <v>3</v>
      </c>
      <c r="R57" s="93">
        <f t="shared" si="10"/>
        <v>2</v>
      </c>
      <c r="S57" s="87">
        <f t="shared" si="11"/>
        <v>0.5</v>
      </c>
      <c r="U57" s="43" t="s">
        <v>135</v>
      </c>
      <c r="V57" s="88" t="s">
        <v>287</v>
      </c>
      <c r="W57" s="59">
        <v>2</v>
      </c>
      <c r="X57" s="59">
        <v>2</v>
      </c>
      <c r="Y57" s="60">
        <v>0.5</v>
      </c>
      <c r="Z57" s="60" t="s">
        <v>114</v>
      </c>
      <c r="AA57" s="60">
        <v>0.25</v>
      </c>
      <c r="AB57" s="60" t="s">
        <v>114</v>
      </c>
      <c r="AC57" s="59">
        <v>8</v>
      </c>
      <c r="AD57" s="104">
        <v>0.5</v>
      </c>
    </row>
    <row r="58" spans="1:30" x14ac:dyDescent="0.25">
      <c r="A58" s="85" t="str">
        <f t="shared" si="5"/>
        <v>28</v>
      </c>
      <c r="B58" s="88" t="str">
        <f t="shared" si="6"/>
        <v>Bernardo Barrera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23</v>
      </c>
      <c r="P58" s="56">
        <f t="shared" si="8"/>
        <v>7</v>
      </c>
      <c r="Q58" s="56">
        <f t="shared" si="9"/>
        <v>7</v>
      </c>
      <c r="R58" s="93">
        <f t="shared" si="10"/>
        <v>6</v>
      </c>
      <c r="S58" s="87">
        <f t="shared" si="11"/>
        <v>0.30434782608695654</v>
      </c>
      <c r="U58" s="43" t="s">
        <v>147</v>
      </c>
      <c r="V58" s="88" t="s">
        <v>105</v>
      </c>
      <c r="W58" s="59">
        <v>6</v>
      </c>
      <c r="X58" s="59">
        <v>6</v>
      </c>
      <c r="Y58" s="60">
        <v>0.30434782608695654</v>
      </c>
      <c r="Z58" s="60" t="s">
        <v>114</v>
      </c>
      <c r="AA58" s="60">
        <v>0.8571428571428571</v>
      </c>
      <c r="AB58" s="60" t="s">
        <v>114</v>
      </c>
      <c r="AC58" s="59">
        <v>7</v>
      </c>
      <c r="AD58" s="104">
        <v>0.30434782608695654</v>
      </c>
    </row>
    <row r="59" spans="1:30" x14ac:dyDescent="0.25">
      <c r="A59" s="85" t="str">
        <f t="shared" si="5"/>
        <v>13</v>
      </c>
      <c r="B59" s="88" t="str">
        <f t="shared" si="6"/>
        <v>Wally Mozdzierz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27</v>
      </c>
      <c r="P59" s="56">
        <f t="shared" si="8"/>
        <v>16</v>
      </c>
      <c r="Q59" s="56">
        <f t="shared" si="9"/>
        <v>0</v>
      </c>
      <c r="R59" s="93">
        <f t="shared" si="10"/>
        <v>9</v>
      </c>
      <c r="S59" s="87">
        <f t="shared" si="11"/>
        <v>0.59259259259259256</v>
      </c>
      <c r="U59" s="43" t="s">
        <v>150</v>
      </c>
      <c r="V59" s="88" t="s">
        <v>48</v>
      </c>
      <c r="W59" s="59">
        <v>9</v>
      </c>
      <c r="X59" s="59">
        <v>9</v>
      </c>
      <c r="Y59" s="60">
        <v>0.59259259259259256</v>
      </c>
      <c r="Z59" s="60" t="s">
        <v>114</v>
      </c>
      <c r="AA59" s="60">
        <v>1.125</v>
      </c>
      <c r="AB59" s="60" t="s">
        <v>114</v>
      </c>
      <c r="AC59" s="59">
        <v>8</v>
      </c>
      <c r="AD59" s="104">
        <v>0.59259259259259256</v>
      </c>
    </row>
    <row r="60" spans="1:30" x14ac:dyDescent="0.25">
      <c r="A60" s="85" t="str">
        <f t="shared" si="5"/>
        <v>32</v>
      </c>
      <c r="B60" s="88" t="str">
        <f t="shared" si="6"/>
        <v>Yrall Harris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3</v>
      </c>
      <c r="P60" s="56">
        <f t="shared" si="8"/>
        <v>1</v>
      </c>
      <c r="Q60" s="56">
        <f t="shared" si="9"/>
        <v>0</v>
      </c>
      <c r="R60" s="93">
        <f t="shared" si="10"/>
        <v>1</v>
      </c>
      <c r="S60" s="87">
        <f t="shared" si="11"/>
        <v>0.33333333333333331</v>
      </c>
      <c r="U60" s="43" t="s">
        <v>161</v>
      </c>
      <c r="V60" s="88" t="s">
        <v>295</v>
      </c>
      <c r="W60" s="59">
        <v>1</v>
      </c>
      <c r="X60" s="59">
        <v>1</v>
      </c>
      <c r="Y60" s="60">
        <v>0.33333333333333331</v>
      </c>
      <c r="Z60" s="60" t="s">
        <v>213</v>
      </c>
      <c r="AA60" s="60">
        <v>0.33333333333333331</v>
      </c>
      <c r="AB60" s="60" t="s">
        <v>209</v>
      </c>
      <c r="AC60" s="59">
        <v>3</v>
      </c>
      <c r="AD60" s="104">
        <v>0.05</v>
      </c>
    </row>
    <row r="61" spans="1:30" x14ac:dyDescent="0.25">
      <c r="A61" s="85" t="str">
        <f t="shared" si="5"/>
        <v>3</v>
      </c>
      <c r="B61" s="88" t="str">
        <f t="shared" si="6"/>
        <v>Kalari Girtley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14</v>
      </c>
      <c r="P61" s="56">
        <f t="shared" si="8"/>
        <v>5</v>
      </c>
      <c r="Q61" s="56">
        <f t="shared" si="9"/>
        <v>2</v>
      </c>
      <c r="R61" s="93">
        <f t="shared" si="10"/>
        <v>4</v>
      </c>
      <c r="S61" s="87">
        <f t="shared" si="11"/>
        <v>0.35714285714285715</v>
      </c>
      <c r="U61" s="43" t="s">
        <v>156</v>
      </c>
      <c r="V61" s="88" t="s">
        <v>86</v>
      </c>
      <c r="W61" s="59">
        <v>4</v>
      </c>
      <c r="X61" s="59">
        <v>4</v>
      </c>
      <c r="Y61" s="60">
        <v>0.35714285714285715</v>
      </c>
      <c r="Z61" s="60" t="s">
        <v>213</v>
      </c>
      <c r="AA61" s="60">
        <v>0.5714285714285714</v>
      </c>
      <c r="AB61" s="60" t="s">
        <v>114</v>
      </c>
      <c r="AC61" s="59">
        <v>7</v>
      </c>
      <c r="AD61" s="104">
        <v>0.25</v>
      </c>
    </row>
    <row r="62" spans="1:30" x14ac:dyDescent="0.25">
      <c r="A62" s="85" t="str">
        <f t="shared" si="5"/>
        <v>35</v>
      </c>
      <c r="B62" s="88" t="str">
        <f t="shared" si="6"/>
        <v>William Landrum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7</v>
      </c>
      <c r="P62" s="95">
        <f t="shared" si="8"/>
        <v>4</v>
      </c>
      <c r="Q62" s="95">
        <f t="shared" si="9"/>
        <v>2</v>
      </c>
      <c r="R62" s="96">
        <f t="shared" si="10"/>
        <v>1</v>
      </c>
      <c r="S62" s="87">
        <f t="shared" si="11"/>
        <v>0.5714285714285714</v>
      </c>
      <c r="U62" s="43" t="s">
        <v>176</v>
      </c>
      <c r="V62" s="88" t="s">
        <v>301</v>
      </c>
      <c r="W62" s="59">
        <v>1</v>
      </c>
      <c r="X62" s="59">
        <v>1</v>
      </c>
      <c r="Y62" s="60">
        <v>0.5714285714285714</v>
      </c>
      <c r="Z62" s="60" t="s">
        <v>213</v>
      </c>
      <c r="AA62" s="60">
        <v>0.25</v>
      </c>
      <c r="AB62" s="60" t="s">
        <v>114</v>
      </c>
      <c r="AC62" s="59">
        <v>4</v>
      </c>
      <c r="AD62" s="104">
        <v>0.2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Chad Perry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82</v>
      </c>
      <c r="P68" s="21">
        <f t="shared" si="12"/>
        <v>34</v>
      </c>
      <c r="Q68" s="146">
        <f t="shared" si="12"/>
        <v>17</v>
      </c>
      <c r="R68" s="145"/>
      <c r="S68" s="147">
        <f>SUM(Q68/O68)</f>
        <v>0.2073170731707317</v>
      </c>
      <c r="V68" s="56" t="s">
        <v>23</v>
      </c>
      <c r="W68" s="59">
        <v>76</v>
      </c>
      <c r="X68" s="59">
        <v>76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Nick Lopez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173</v>
      </c>
      <c r="P69" s="56">
        <f t="shared" si="12"/>
        <v>83</v>
      </c>
      <c r="Q69" s="56">
        <f t="shared" si="12"/>
        <v>19</v>
      </c>
      <c r="R69" s="93"/>
      <c r="S69" s="148">
        <f>SUM(Q69/O69)</f>
        <v>0.10982658959537572</v>
      </c>
      <c r="V69" s="68" t="s">
        <v>24</v>
      </c>
      <c r="W69" s="63"/>
      <c r="X69" s="63"/>
      <c r="Y69" s="69">
        <v>0.59259259259259256</v>
      </c>
      <c r="Z69" s="69"/>
      <c r="AA69" s="69">
        <v>2.75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255</v>
      </c>
      <c r="P71" s="70">
        <f>SUM(P50:P65)</f>
        <v>117</v>
      </c>
      <c r="Q71" s="70">
        <f>SUM(Q50:Q65)</f>
        <v>36</v>
      </c>
      <c r="R71" s="70">
        <f>SUM(R50:R65)</f>
        <v>76</v>
      </c>
      <c r="S71" s="71">
        <f>AVERAGE(P71/O71)</f>
        <v>0.45882352941176469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255</v>
      </c>
      <c r="D72" s="29">
        <f>SUM(P47,D71)</f>
        <v>117</v>
      </c>
      <c r="E72" s="29">
        <f>SUM(Q47,E71)</f>
        <v>36</v>
      </c>
      <c r="F72" s="29">
        <f>SUM(R47,F71)</f>
        <v>76</v>
      </c>
      <c r="G72" s="29">
        <f t="shared" ref="G72:M72" si="14">SUM(C72,G71)</f>
        <v>255</v>
      </c>
      <c r="H72" s="29">
        <f t="shared" si="14"/>
        <v>117</v>
      </c>
      <c r="I72" s="29">
        <f t="shared" si="14"/>
        <v>36</v>
      </c>
      <c r="J72" s="29">
        <f t="shared" si="14"/>
        <v>76</v>
      </c>
      <c r="K72" s="29">
        <f t="shared" si="14"/>
        <v>255</v>
      </c>
      <c r="L72" s="29">
        <f t="shared" si="14"/>
        <v>117</v>
      </c>
      <c r="M72" s="29">
        <f t="shared" si="14"/>
        <v>36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0.46575342465753422</v>
      </c>
      <c r="V73" s="160"/>
      <c r="W73" s="161"/>
      <c r="X73" s="162"/>
      <c r="Y73" s="63"/>
      <c r="Z73" s="63"/>
      <c r="AA73" s="75"/>
      <c r="AB73" s="75"/>
      <c r="AC73" s="63"/>
    </row>
    <row r="74" spans="1:30" x14ac:dyDescent="0.25">
      <c r="V74" s="79" t="s">
        <v>27</v>
      </c>
      <c r="W74" s="62"/>
      <c r="X74" s="80">
        <v>0.8660714285714286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106</v>
      </c>
      <c r="X75" s="81">
        <v>0.79268292682926833</v>
      </c>
      <c r="Y75" s="63" t="s">
        <v>214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87</v>
      </c>
      <c r="X76" s="151">
        <v>0.89017341040462428</v>
      </c>
      <c r="Y76" s="63" t="s">
        <v>114</v>
      </c>
      <c r="Z76" s="63"/>
      <c r="AA76" s="63" t="s">
        <v>30</v>
      </c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27" priority="1" stopIfTrue="1" operator="equal">
      <formula>$Y$69</formula>
    </cfRule>
  </conditionalFormatting>
  <conditionalFormatting sqref="AA51:AB67">
    <cfRule type="cellIs" dxfId="26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5C24-696E-499F-9065-8DF88E1CAE0C}">
  <sheetPr codeName="Sheet36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40</v>
      </c>
      <c r="D1" s="157"/>
      <c r="E1" s="158"/>
      <c r="F1" s="4">
        <v>3</v>
      </c>
      <c r="G1" s="156" t="s">
        <v>39</v>
      </c>
      <c r="H1" s="157"/>
      <c r="I1" s="158"/>
      <c r="J1" s="4">
        <v>12</v>
      </c>
      <c r="K1" s="156" t="s">
        <v>128</v>
      </c>
      <c r="L1" s="157"/>
      <c r="M1" s="158"/>
      <c r="N1" s="4">
        <v>15</v>
      </c>
      <c r="O1" s="156" t="s">
        <v>170</v>
      </c>
      <c r="P1" s="157"/>
      <c r="Q1" s="158"/>
      <c r="R1" s="4">
        <v>17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173</v>
      </c>
      <c r="B3" s="88" t="s">
        <v>174</v>
      </c>
      <c r="C3" s="12">
        <v>4</v>
      </c>
      <c r="D3" s="13">
        <v>3</v>
      </c>
      <c r="E3" s="13">
        <v>1</v>
      </c>
      <c r="F3" s="14">
        <v>2</v>
      </c>
      <c r="G3" s="12">
        <v>5</v>
      </c>
      <c r="H3" s="13">
        <v>2</v>
      </c>
      <c r="I3" s="13">
        <v>3</v>
      </c>
      <c r="J3" s="14">
        <v>2</v>
      </c>
      <c r="K3" s="12">
        <v>4</v>
      </c>
      <c r="L3" s="13">
        <v>0</v>
      </c>
      <c r="M3" s="13">
        <v>4</v>
      </c>
      <c r="N3" s="14">
        <v>3</v>
      </c>
      <c r="O3" s="12">
        <v>5</v>
      </c>
      <c r="P3" s="13">
        <v>1</v>
      </c>
      <c r="Q3" s="13">
        <v>3</v>
      </c>
      <c r="R3" s="14">
        <v>2</v>
      </c>
      <c r="S3" s="17"/>
    </row>
    <row r="4" spans="1:19" x14ac:dyDescent="0.25">
      <c r="A4" s="85" t="s">
        <v>151</v>
      </c>
      <c r="B4" s="88" t="s">
        <v>56</v>
      </c>
      <c r="C4" s="12">
        <v>4</v>
      </c>
      <c r="D4" s="13">
        <v>2</v>
      </c>
      <c r="E4" s="13">
        <v>0</v>
      </c>
      <c r="F4" s="14">
        <v>1</v>
      </c>
      <c r="G4" s="12">
        <v>5</v>
      </c>
      <c r="H4" s="13">
        <v>1</v>
      </c>
      <c r="I4" s="13">
        <v>2</v>
      </c>
      <c r="J4" s="14">
        <v>1</v>
      </c>
      <c r="K4" s="12">
        <v>4</v>
      </c>
      <c r="L4" s="13">
        <v>1</v>
      </c>
      <c r="M4" s="13">
        <v>0</v>
      </c>
      <c r="N4" s="14">
        <v>0</v>
      </c>
      <c r="O4" s="12">
        <v>4</v>
      </c>
      <c r="P4" s="13">
        <v>3</v>
      </c>
      <c r="Q4" s="13">
        <v>0</v>
      </c>
      <c r="R4" s="14">
        <v>1</v>
      </c>
      <c r="S4" s="17"/>
    </row>
    <row r="5" spans="1:19" x14ac:dyDescent="0.25">
      <c r="A5" s="85" t="s">
        <v>171</v>
      </c>
      <c r="B5" s="88" t="s">
        <v>172</v>
      </c>
      <c r="C5" s="12">
        <v>4</v>
      </c>
      <c r="D5" s="13">
        <v>1</v>
      </c>
      <c r="E5" s="13">
        <v>2</v>
      </c>
      <c r="F5" s="14">
        <v>7</v>
      </c>
      <c r="G5" s="12">
        <v>5</v>
      </c>
      <c r="H5" s="13">
        <v>2</v>
      </c>
      <c r="I5" s="13">
        <v>2</v>
      </c>
      <c r="J5" s="14">
        <v>7</v>
      </c>
      <c r="K5" s="12">
        <v>4</v>
      </c>
      <c r="L5" s="13">
        <v>2</v>
      </c>
      <c r="M5" s="13">
        <v>0</v>
      </c>
      <c r="N5" s="14">
        <v>2</v>
      </c>
      <c r="O5" s="12">
        <v>4</v>
      </c>
      <c r="P5" s="13">
        <v>3</v>
      </c>
      <c r="Q5" s="13">
        <v>0</v>
      </c>
      <c r="R5" s="14">
        <v>2</v>
      </c>
      <c r="S5" s="17"/>
    </row>
    <row r="6" spans="1:19" x14ac:dyDescent="0.25">
      <c r="A6" s="85" t="s">
        <v>267</v>
      </c>
      <c r="B6" s="88" t="s">
        <v>104</v>
      </c>
      <c r="C6" s="12">
        <v>3</v>
      </c>
      <c r="D6" s="13">
        <v>2</v>
      </c>
      <c r="E6" s="13">
        <v>0</v>
      </c>
      <c r="F6" s="14">
        <v>0</v>
      </c>
      <c r="G6" s="12">
        <v>1</v>
      </c>
      <c r="H6" s="13">
        <v>0</v>
      </c>
      <c r="I6" s="13">
        <v>0</v>
      </c>
      <c r="J6" s="14">
        <v>0</v>
      </c>
      <c r="K6" s="12"/>
      <c r="L6" s="13"/>
      <c r="M6" s="13"/>
      <c r="N6" s="14"/>
      <c r="O6" s="12"/>
      <c r="P6" s="13"/>
      <c r="Q6" s="13"/>
      <c r="R6" s="14"/>
      <c r="S6" s="17" t="s">
        <v>8</v>
      </c>
    </row>
    <row r="7" spans="1:19" x14ac:dyDescent="0.25">
      <c r="A7" s="85" t="s">
        <v>146</v>
      </c>
      <c r="B7" s="88" t="s">
        <v>79</v>
      </c>
      <c r="C7" s="12">
        <v>2</v>
      </c>
      <c r="D7" s="13">
        <v>1</v>
      </c>
      <c r="E7" s="13">
        <v>0</v>
      </c>
      <c r="F7" s="14">
        <v>0</v>
      </c>
      <c r="G7" s="12">
        <v>5</v>
      </c>
      <c r="H7" s="13">
        <v>2</v>
      </c>
      <c r="I7" s="13">
        <v>0</v>
      </c>
      <c r="J7" s="14">
        <v>0</v>
      </c>
      <c r="K7" s="12">
        <v>4</v>
      </c>
      <c r="L7" s="13">
        <v>1</v>
      </c>
      <c r="M7" s="13">
        <v>0</v>
      </c>
      <c r="N7" s="14">
        <v>1</v>
      </c>
      <c r="O7" s="12">
        <v>4</v>
      </c>
      <c r="P7" s="13">
        <v>0</v>
      </c>
      <c r="Q7" s="13">
        <v>0</v>
      </c>
      <c r="R7" s="14">
        <v>2</v>
      </c>
      <c r="S7" s="17"/>
    </row>
    <row r="8" spans="1:19" x14ac:dyDescent="0.25">
      <c r="A8" s="85" t="s">
        <v>131</v>
      </c>
      <c r="B8" s="88" t="s">
        <v>302</v>
      </c>
      <c r="C8" s="12">
        <v>1</v>
      </c>
      <c r="D8" s="13">
        <v>1</v>
      </c>
      <c r="E8" s="13">
        <v>0</v>
      </c>
      <c r="F8" s="14">
        <v>0</v>
      </c>
      <c r="G8" s="12">
        <v>4</v>
      </c>
      <c r="H8" s="13">
        <v>3</v>
      </c>
      <c r="I8" s="13">
        <v>0</v>
      </c>
      <c r="J8" s="14">
        <v>0</v>
      </c>
      <c r="K8" s="12">
        <v>0</v>
      </c>
      <c r="L8" s="13">
        <v>0</v>
      </c>
      <c r="M8" s="13">
        <v>0</v>
      </c>
      <c r="N8" s="14">
        <v>0</v>
      </c>
      <c r="O8" s="12"/>
      <c r="P8" s="13"/>
      <c r="Q8" s="13"/>
      <c r="R8" s="14"/>
      <c r="S8" s="17"/>
    </row>
    <row r="9" spans="1:19" x14ac:dyDescent="0.25">
      <c r="A9" s="85" t="s">
        <v>212</v>
      </c>
      <c r="B9" s="88" t="s">
        <v>175</v>
      </c>
      <c r="C9" s="12">
        <v>3</v>
      </c>
      <c r="D9" s="13">
        <v>2</v>
      </c>
      <c r="E9" s="13">
        <v>0</v>
      </c>
      <c r="F9" s="14">
        <v>0</v>
      </c>
      <c r="G9" s="12">
        <v>4</v>
      </c>
      <c r="H9" s="13">
        <v>1</v>
      </c>
      <c r="I9" s="13">
        <v>1</v>
      </c>
      <c r="J9" s="14">
        <v>0</v>
      </c>
      <c r="K9" s="12">
        <v>4</v>
      </c>
      <c r="L9" s="13">
        <v>2</v>
      </c>
      <c r="M9" s="13">
        <v>1</v>
      </c>
      <c r="N9" s="14">
        <v>1</v>
      </c>
      <c r="O9" s="12">
        <v>4</v>
      </c>
      <c r="P9" s="13">
        <v>0</v>
      </c>
      <c r="Q9" s="13">
        <v>1</v>
      </c>
      <c r="R9" s="14">
        <v>2</v>
      </c>
      <c r="S9" s="17"/>
    </row>
    <row r="10" spans="1:19" x14ac:dyDescent="0.25">
      <c r="A10" s="85" t="s">
        <v>277</v>
      </c>
      <c r="B10" s="88" t="s">
        <v>284</v>
      </c>
      <c r="C10" s="12"/>
      <c r="D10" s="13"/>
      <c r="E10" s="13"/>
      <c r="F10" s="14"/>
      <c r="G10" s="12">
        <v>0</v>
      </c>
      <c r="H10" s="13">
        <v>0</v>
      </c>
      <c r="I10" s="13">
        <v>0</v>
      </c>
      <c r="J10" s="14">
        <v>0</v>
      </c>
      <c r="K10" s="12">
        <v>4</v>
      </c>
      <c r="L10" s="13">
        <v>0</v>
      </c>
      <c r="M10" s="13">
        <v>3</v>
      </c>
      <c r="N10" s="14">
        <v>0</v>
      </c>
      <c r="O10" s="12">
        <v>4</v>
      </c>
      <c r="P10" s="13">
        <v>0</v>
      </c>
      <c r="Q10" s="13">
        <v>2</v>
      </c>
      <c r="R10" s="14">
        <v>0</v>
      </c>
      <c r="S10" s="17"/>
    </row>
    <row r="11" spans="1:19" x14ac:dyDescent="0.25">
      <c r="A11" s="85"/>
      <c r="B11" s="88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85"/>
      <c r="B12" s="88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85"/>
      <c r="B13" s="88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199</v>
      </c>
      <c r="C19" s="20">
        <v>21</v>
      </c>
      <c r="D19" s="21">
        <v>12</v>
      </c>
      <c r="E19" s="21">
        <v>3</v>
      </c>
      <c r="F19" s="22">
        <v>10</v>
      </c>
      <c r="G19" s="20">
        <v>29</v>
      </c>
      <c r="H19" s="21">
        <v>11</v>
      </c>
      <c r="I19" s="21">
        <v>8</v>
      </c>
      <c r="J19" s="22">
        <v>10</v>
      </c>
      <c r="K19" s="20">
        <v>24</v>
      </c>
      <c r="L19" s="21">
        <v>6</v>
      </c>
      <c r="M19" s="21">
        <v>8</v>
      </c>
      <c r="N19" s="22">
        <v>7</v>
      </c>
      <c r="O19" s="20">
        <v>25</v>
      </c>
      <c r="P19" s="21">
        <v>7</v>
      </c>
      <c r="Q19" s="21">
        <v>6</v>
      </c>
      <c r="R19" s="22">
        <v>9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21</v>
      </c>
      <c r="D22" s="29">
        <f t="shared" si="0"/>
        <v>12</v>
      </c>
      <c r="E22" s="29">
        <f t="shared" si="0"/>
        <v>3</v>
      </c>
      <c r="F22" s="29">
        <f t="shared" si="0"/>
        <v>10</v>
      </c>
      <c r="G22" s="29">
        <f t="shared" si="0"/>
        <v>29</v>
      </c>
      <c r="H22" s="29">
        <f t="shared" si="0"/>
        <v>11</v>
      </c>
      <c r="I22" s="29">
        <f t="shared" si="0"/>
        <v>8</v>
      </c>
      <c r="J22" s="29">
        <f t="shared" si="0"/>
        <v>10</v>
      </c>
      <c r="K22" s="29">
        <f t="shared" si="0"/>
        <v>24</v>
      </c>
      <c r="L22" s="29">
        <f t="shared" si="0"/>
        <v>6</v>
      </c>
      <c r="M22" s="29">
        <f t="shared" si="0"/>
        <v>8</v>
      </c>
      <c r="N22" s="29">
        <f t="shared" si="0"/>
        <v>7</v>
      </c>
      <c r="O22" s="29">
        <f t="shared" si="0"/>
        <v>25</v>
      </c>
      <c r="P22" s="29">
        <f t="shared" si="0"/>
        <v>7</v>
      </c>
      <c r="Q22" s="29">
        <f t="shared" si="0"/>
        <v>6</v>
      </c>
      <c r="R22" s="28">
        <f t="shared" si="0"/>
        <v>9</v>
      </c>
      <c r="S22" s="24"/>
    </row>
    <row r="23" spans="1:24" ht="13.8" thickBot="1" x14ac:dyDescent="0.3">
      <c r="A23" s="18"/>
      <c r="B23" s="28" t="s">
        <v>11</v>
      </c>
      <c r="C23" s="30">
        <f>C22</f>
        <v>21</v>
      </c>
      <c r="D23" s="30">
        <f>D22</f>
        <v>12</v>
      </c>
      <c r="E23" s="30">
        <f>E22</f>
        <v>3</v>
      </c>
      <c r="F23" s="30">
        <f>F22</f>
        <v>10</v>
      </c>
      <c r="G23" s="30">
        <f t="shared" ref="G23:R23" si="1">SUM(C23,G22)</f>
        <v>50</v>
      </c>
      <c r="H23" s="30">
        <f t="shared" si="1"/>
        <v>23</v>
      </c>
      <c r="I23" s="30">
        <f t="shared" si="1"/>
        <v>11</v>
      </c>
      <c r="J23" s="30">
        <f t="shared" si="1"/>
        <v>20</v>
      </c>
      <c r="K23" s="30">
        <f t="shared" si="1"/>
        <v>74</v>
      </c>
      <c r="L23" s="30">
        <f t="shared" si="1"/>
        <v>29</v>
      </c>
      <c r="M23" s="30">
        <f t="shared" si="1"/>
        <v>19</v>
      </c>
      <c r="N23" s="30">
        <f t="shared" si="1"/>
        <v>27</v>
      </c>
      <c r="O23" s="31">
        <f t="shared" si="1"/>
        <v>99</v>
      </c>
      <c r="P23" s="30">
        <f t="shared" si="1"/>
        <v>36</v>
      </c>
      <c r="Q23" s="30">
        <f t="shared" si="1"/>
        <v>25</v>
      </c>
      <c r="R23" s="32">
        <f t="shared" si="1"/>
        <v>36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36</v>
      </c>
      <c r="D25" s="157"/>
      <c r="E25" s="158"/>
      <c r="F25" s="4">
        <v>17</v>
      </c>
      <c r="G25" s="156" t="s">
        <v>216</v>
      </c>
      <c r="H25" s="157"/>
      <c r="I25" s="158"/>
      <c r="J25" s="4">
        <v>3</v>
      </c>
      <c r="K25" s="156" t="s">
        <v>177</v>
      </c>
      <c r="L25" s="157"/>
      <c r="M25" s="158"/>
      <c r="N25" s="4">
        <v>7</v>
      </c>
      <c r="O25" s="156" t="s">
        <v>125</v>
      </c>
      <c r="P25" s="157"/>
      <c r="Q25" s="158"/>
      <c r="R25" s="4">
        <v>1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89</v>
      </c>
      <c r="B27" s="88" t="str">
        <f t="shared" si="2"/>
        <v>Christian Keely</v>
      </c>
      <c r="C27" s="12">
        <v>5</v>
      </c>
      <c r="D27" s="13">
        <v>3</v>
      </c>
      <c r="E27" s="13">
        <v>2</v>
      </c>
      <c r="F27" s="14">
        <v>1</v>
      </c>
      <c r="G27" s="12">
        <v>5</v>
      </c>
      <c r="H27" s="13">
        <v>4</v>
      </c>
      <c r="I27" s="13">
        <v>1</v>
      </c>
      <c r="J27" s="14">
        <v>0</v>
      </c>
      <c r="K27" s="12">
        <v>5</v>
      </c>
      <c r="L27" s="13">
        <v>2</v>
      </c>
      <c r="M27" s="13">
        <v>0</v>
      </c>
      <c r="N27" s="105">
        <v>2</v>
      </c>
      <c r="O27" s="12">
        <v>3</v>
      </c>
      <c r="P27" s="13">
        <v>1</v>
      </c>
      <c r="Q27" s="13">
        <v>2</v>
      </c>
      <c r="R27" s="105">
        <v>1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99</v>
      </c>
      <c r="B28" s="88" t="str">
        <f t="shared" si="2"/>
        <v>Jeff Dell</v>
      </c>
      <c r="C28" s="12">
        <v>5</v>
      </c>
      <c r="D28" s="13">
        <v>3</v>
      </c>
      <c r="E28" s="13">
        <v>0</v>
      </c>
      <c r="F28" s="14">
        <v>1</v>
      </c>
      <c r="G28" s="12">
        <v>5</v>
      </c>
      <c r="H28" s="13">
        <v>4</v>
      </c>
      <c r="I28" s="13">
        <v>0</v>
      </c>
      <c r="J28" s="14">
        <v>0</v>
      </c>
      <c r="K28" s="12">
        <v>5</v>
      </c>
      <c r="L28" s="13">
        <v>2</v>
      </c>
      <c r="M28" s="13">
        <v>1</v>
      </c>
      <c r="N28" s="105">
        <v>2</v>
      </c>
      <c r="O28" s="12">
        <v>3</v>
      </c>
      <c r="P28" s="13">
        <v>0</v>
      </c>
      <c r="Q28" s="13">
        <v>0</v>
      </c>
      <c r="R28" s="105">
        <v>0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66</v>
      </c>
      <c r="B29" s="88" t="str">
        <f t="shared" si="2"/>
        <v>Stanley Griffin</v>
      </c>
      <c r="C29" s="12">
        <v>5</v>
      </c>
      <c r="D29" s="13">
        <v>2</v>
      </c>
      <c r="E29" s="13">
        <v>1</v>
      </c>
      <c r="F29" s="14">
        <v>5</v>
      </c>
      <c r="G29" s="12">
        <v>5</v>
      </c>
      <c r="H29" s="13">
        <v>1</v>
      </c>
      <c r="I29" s="13">
        <v>1</v>
      </c>
      <c r="J29" s="14">
        <v>4</v>
      </c>
      <c r="K29" s="12">
        <v>4</v>
      </c>
      <c r="L29" s="13">
        <v>2</v>
      </c>
      <c r="M29" s="13">
        <v>1</v>
      </c>
      <c r="N29" s="105">
        <v>8</v>
      </c>
      <c r="O29" s="12">
        <v>3</v>
      </c>
      <c r="P29" s="13">
        <v>0</v>
      </c>
      <c r="Q29" s="13">
        <v>1</v>
      </c>
      <c r="R29" s="105">
        <v>6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59</v>
      </c>
      <c r="B30" s="88" t="str">
        <f t="shared" si="2"/>
        <v>Jordy Stringer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05"/>
      <c r="O30" s="12"/>
      <c r="P30" s="13"/>
      <c r="Q30" s="13"/>
      <c r="R30" s="105"/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7</v>
      </c>
      <c r="B31" s="88" t="str">
        <f t="shared" si="2"/>
        <v>Wilbert Turner</v>
      </c>
      <c r="C31" s="12">
        <v>5</v>
      </c>
      <c r="D31" s="13">
        <v>1</v>
      </c>
      <c r="E31" s="13">
        <v>0</v>
      </c>
      <c r="F31" s="14">
        <v>0</v>
      </c>
      <c r="G31" s="12">
        <v>4</v>
      </c>
      <c r="H31" s="13">
        <v>1</v>
      </c>
      <c r="I31" s="13">
        <v>1</v>
      </c>
      <c r="J31" s="14">
        <v>0</v>
      </c>
      <c r="K31" s="12">
        <v>4</v>
      </c>
      <c r="L31" s="13">
        <v>1</v>
      </c>
      <c r="M31" s="13">
        <v>0</v>
      </c>
      <c r="N31" s="105">
        <v>0</v>
      </c>
      <c r="O31" s="12">
        <v>2</v>
      </c>
      <c r="P31" s="13">
        <v>0</v>
      </c>
      <c r="Q31" s="13">
        <v>0</v>
      </c>
      <c r="R31" s="105">
        <v>0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37</v>
      </c>
      <c r="B32" s="88" t="str">
        <f t="shared" si="2"/>
        <v>Darren Jackson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05"/>
      <c r="O32" s="12"/>
      <c r="P32" s="13"/>
      <c r="Q32" s="13"/>
      <c r="R32" s="105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60</v>
      </c>
      <c r="B33" s="88" t="str">
        <f t="shared" si="2"/>
        <v>Tony Guy</v>
      </c>
      <c r="C33" s="12">
        <v>5</v>
      </c>
      <c r="D33" s="13">
        <v>1</v>
      </c>
      <c r="E33" s="13">
        <v>1</v>
      </c>
      <c r="F33" s="14">
        <v>2</v>
      </c>
      <c r="G33" s="12">
        <v>4</v>
      </c>
      <c r="H33" s="13">
        <v>2</v>
      </c>
      <c r="I33" s="13">
        <v>0</v>
      </c>
      <c r="J33" s="14">
        <v>0</v>
      </c>
      <c r="K33" s="12">
        <v>4</v>
      </c>
      <c r="L33" s="13">
        <v>3</v>
      </c>
      <c r="M33" s="13">
        <v>0</v>
      </c>
      <c r="N33" s="105">
        <v>1</v>
      </c>
      <c r="O33" s="12">
        <v>3</v>
      </c>
      <c r="P33" s="13">
        <v>1</v>
      </c>
      <c r="Q33" s="13">
        <v>0</v>
      </c>
      <c r="R33" s="105">
        <v>1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61</v>
      </c>
      <c r="B34" s="88" t="str">
        <f t="shared" si="2"/>
        <v>Andre Lewis</v>
      </c>
      <c r="C34" s="12">
        <v>4</v>
      </c>
      <c r="D34" s="13">
        <v>1</v>
      </c>
      <c r="E34" s="13">
        <v>3</v>
      </c>
      <c r="F34" s="14">
        <v>0</v>
      </c>
      <c r="G34" s="12">
        <v>4</v>
      </c>
      <c r="H34" s="13">
        <v>3</v>
      </c>
      <c r="I34" s="13">
        <v>1</v>
      </c>
      <c r="J34" s="14">
        <v>0</v>
      </c>
      <c r="K34" s="12">
        <v>4</v>
      </c>
      <c r="L34" s="13">
        <v>1</v>
      </c>
      <c r="M34" s="13">
        <v>2</v>
      </c>
      <c r="N34" s="105">
        <v>0</v>
      </c>
      <c r="O34" s="15">
        <v>3</v>
      </c>
      <c r="P34" s="13">
        <v>0</v>
      </c>
      <c r="Q34" s="13">
        <v>1</v>
      </c>
      <c r="R34" s="123">
        <v>0</v>
      </c>
      <c r="S34" s="17"/>
      <c r="U34" s="43"/>
      <c r="V34" s="39"/>
      <c r="W34" s="44"/>
      <c r="X34" s="39"/>
    </row>
    <row r="35" spans="1:24" ht="12.75" customHeight="1" x14ac:dyDescent="0.25">
      <c r="A35" s="85">
        <f t="shared" si="2"/>
        <v>0</v>
      </c>
      <c r="B35" s="88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05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>
        <f t="shared" si="2"/>
        <v>0</v>
      </c>
      <c r="B36" s="88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05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05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05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05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05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Kevin Barrett</v>
      </c>
      <c r="C43" s="20">
        <v>29</v>
      </c>
      <c r="D43" s="21">
        <v>11</v>
      </c>
      <c r="E43" s="21">
        <v>7</v>
      </c>
      <c r="F43" s="22">
        <v>9</v>
      </c>
      <c r="G43" s="20">
        <v>27</v>
      </c>
      <c r="H43" s="21">
        <v>15</v>
      </c>
      <c r="I43" s="21">
        <v>4</v>
      </c>
      <c r="J43" s="22">
        <v>4</v>
      </c>
      <c r="K43" s="20">
        <v>26</v>
      </c>
      <c r="L43" s="21">
        <v>11</v>
      </c>
      <c r="M43" s="21">
        <v>4</v>
      </c>
      <c r="N43" s="22">
        <v>13</v>
      </c>
      <c r="O43" s="20">
        <v>17</v>
      </c>
      <c r="P43" s="21">
        <v>2</v>
      </c>
      <c r="Q43" s="21">
        <v>4</v>
      </c>
      <c r="R43" s="23">
        <v>8</v>
      </c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29</v>
      </c>
      <c r="D46" s="29">
        <f t="shared" si="3"/>
        <v>11</v>
      </c>
      <c r="E46" s="29">
        <f t="shared" si="3"/>
        <v>7</v>
      </c>
      <c r="F46" s="29">
        <f t="shared" si="3"/>
        <v>9</v>
      </c>
      <c r="G46" s="29">
        <f t="shared" si="3"/>
        <v>27</v>
      </c>
      <c r="H46" s="29">
        <f t="shared" si="3"/>
        <v>15</v>
      </c>
      <c r="I46" s="29">
        <f t="shared" si="3"/>
        <v>4</v>
      </c>
      <c r="J46" s="29">
        <f t="shared" si="3"/>
        <v>4</v>
      </c>
      <c r="K46" s="29">
        <f t="shared" si="3"/>
        <v>26</v>
      </c>
      <c r="L46" s="29">
        <f t="shared" si="3"/>
        <v>11</v>
      </c>
      <c r="M46" s="29">
        <f t="shared" si="3"/>
        <v>4</v>
      </c>
      <c r="N46" s="29">
        <f t="shared" si="3"/>
        <v>13</v>
      </c>
      <c r="O46" s="29">
        <f t="shared" si="3"/>
        <v>17</v>
      </c>
      <c r="P46" s="29">
        <f t="shared" si="3"/>
        <v>2</v>
      </c>
      <c r="Q46" s="29">
        <f t="shared" si="3"/>
        <v>4</v>
      </c>
      <c r="R46" s="28">
        <f t="shared" si="3"/>
        <v>8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128</v>
      </c>
      <c r="D47" s="30">
        <f>SUM(P23,D46)</f>
        <v>47</v>
      </c>
      <c r="E47" s="30">
        <f>SUM(Q23,E46)</f>
        <v>32</v>
      </c>
      <c r="F47" s="30">
        <f>SUM(R23,F46)</f>
        <v>45</v>
      </c>
      <c r="G47" s="30">
        <f t="shared" ref="G47:R47" si="4">SUM(C47,G46)</f>
        <v>155</v>
      </c>
      <c r="H47" s="30">
        <f t="shared" si="4"/>
        <v>62</v>
      </c>
      <c r="I47" s="30">
        <f t="shared" si="4"/>
        <v>36</v>
      </c>
      <c r="J47" s="30">
        <f t="shared" si="4"/>
        <v>49</v>
      </c>
      <c r="K47" s="30">
        <f t="shared" si="4"/>
        <v>181</v>
      </c>
      <c r="L47" s="30">
        <f t="shared" si="4"/>
        <v>73</v>
      </c>
      <c r="M47" s="30">
        <f t="shared" si="4"/>
        <v>40</v>
      </c>
      <c r="N47" s="30">
        <f t="shared" si="4"/>
        <v>62</v>
      </c>
      <c r="O47" s="31">
        <f t="shared" si="4"/>
        <v>198</v>
      </c>
      <c r="P47" s="30">
        <f t="shared" si="4"/>
        <v>75</v>
      </c>
      <c r="Q47" s="30">
        <f t="shared" si="4"/>
        <v>44</v>
      </c>
      <c r="R47" s="32">
        <f t="shared" si="4"/>
        <v>70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 t="s">
        <v>177</v>
      </c>
      <c r="D49" s="157"/>
      <c r="E49" s="158"/>
      <c r="F49" s="49">
        <v>4</v>
      </c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79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89</v>
      </c>
      <c r="B51" s="88" t="str">
        <f t="shared" ref="B51:B66" si="6">B27</f>
        <v>Christian Keely</v>
      </c>
      <c r="C51" s="12">
        <v>6</v>
      </c>
      <c r="D51" s="13">
        <v>1</v>
      </c>
      <c r="E51" s="13">
        <v>4</v>
      </c>
      <c r="F51" s="14">
        <v>1</v>
      </c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42</v>
      </c>
      <c r="P51" s="90">
        <f t="shared" ref="P51:P66" si="8">SUM(D3,H3,L3,P3,D27,H27,L27,P27,D51,H51,L51)</f>
        <v>17</v>
      </c>
      <c r="Q51" s="90">
        <f t="shared" ref="Q51:Q66" si="9">SUM(E3,I3,M3,Q3,E27,I27,M27,Q27,E51,I51,M51)</f>
        <v>20</v>
      </c>
      <c r="R51" s="91">
        <f t="shared" ref="R51:R66" si="10">SUM(F3,J3,N3,R3,F27,J27,N27,R27,F51,J51,N51)</f>
        <v>14</v>
      </c>
      <c r="S51" s="86">
        <f>IF(O51=0,0,AVERAGE(P51/O51))</f>
        <v>0.40476190476190477</v>
      </c>
      <c r="U51" s="43" t="s">
        <v>173</v>
      </c>
      <c r="V51" s="88" t="s">
        <v>174</v>
      </c>
      <c r="W51" s="59">
        <v>14</v>
      </c>
      <c r="X51" s="59">
        <v>14</v>
      </c>
      <c r="Y51" s="60">
        <v>0.40476190476190477</v>
      </c>
      <c r="Z51" s="60" t="s">
        <v>114</v>
      </c>
      <c r="AA51" s="60">
        <v>1.5555555555555556</v>
      </c>
      <c r="AB51" s="60" t="s">
        <v>114</v>
      </c>
      <c r="AC51" s="59">
        <v>9</v>
      </c>
      <c r="AD51" s="104">
        <v>0.40476190476190477</v>
      </c>
    </row>
    <row r="52" spans="1:30" x14ac:dyDescent="0.25">
      <c r="A52" s="85" t="str">
        <f t="shared" si="5"/>
        <v>99</v>
      </c>
      <c r="B52" s="88" t="str">
        <f t="shared" si="6"/>
        <v>Jeff Dell</v>
      </c>
      <c r="C52" s="12">
        <v>6</v>
      </c>
      <c r="D52" s="13">
        <v>4</v>
      </c>
      <c r="E52" s="13">
        <v>0</v>
      </c>
      <c r="F52" s="14">
        <v>0</v>
      </c>
      <c r="G52" s="12"/>
      <c r="H52" s="13"/>
      <c r="I52" s="13"/>
      <c r="J52" s="14"/>
      <c r="K52" s="12"/>
      <c r="L52" s="13"/>
      <c r="M52" s="13"/>
      <c r="N52" s="14"/>
      <c r="O52" s="92">
        <f t="shared" si="7"/>
        <v>41</v>
      </c>
      <c r="P52" s="56">
        <f t="shared" si="8"/>
        <v>20</v>
      </c>
      <c r="Q52" s="56">
        <f t="shared" si="9"/>
        <v>3</v>
      </c>
      <c r="R52" s="93">
        <f t="shared" si="10"/>
        <v>6</v>
      </c>
      <c r="S52" s="87">
        <f t="shared" ref="S52:S66" si="11">IF(O52=0,0,AVERAGE(P52/O52))</f>
        <v>0.48780487804878048</v>
      </c>
      <c r="U52" s="43" t="s">
        <v>151</v>
      </c>
      <c r="V52" s="88" t="s">
        <v>56</v>
      </c>
      <c r="W52" s="59">
        <v>6</v>
      </c>
      <c r="X52" s="59">
        <v>6</v>
      </c>
      <c r="Y52" s="60">
        <v>0.48780487804878048</v>
      </c>
      <c r="Z52" s="60" t="s">
        <v>114</v>
      </c>
      <c r="AA52" s="60">
        <v>0.66666666666666663</v>
      </c>
      <c r="AB52" s="60" t="s">
        <v>114</v>
      </c>
      <c r="AC52" s="59">
        <v>9</v>
      </c>
      <c r="AD52" s="104">
        <v>0.48780487804878048</v>
      </c>
    </row>
    <row r="53" spans="1:30" x14ac:dyDescent="0.25">
      <c r="A53" s="85" t="str">
        <f t="shared" si="5"/>
        <v>66</v>
      </c>
      <c r="B53" s="88" t="str">
        <f t="shared" si="6"/>
        <v>Stanley Griffin</v>
      </c>
      <c r="C53" s="12">
        <v>6</v>
      </c>
      <c r="D53" s="13">
        <v>5</v>
      </c>
      <c r="E53" s="13">
        <v>0</v>
      </c>
      <c r="F53" s="14">
        <v>4</v>
      </c>
      <c r="G53" s="12"/>
      <c r="H53" s="13"/>
      <c r="I53" s="13"/>
      <c r="J53" s="14"/>
      <c r="K53" s="12"/>
      <c r="L53" s="13"/>
      <c r="M53" s="13"/>
      <c r="N53" s="14"/>
      <c r="O53" s="92">
        <f t="shared" si="7"/>
        <v>40</v>
      </c>
      <c r="P53" s="56">
        <f t="shared" si="8"/>
        <v>18</v>
      </c>
      <c r="Q53" s="56">
        <f t="shared" si="9"/>
        <v>8</v>
      </c>
      <c r="R53" s="93">
        <f t="shared" si="10"/>
        <v>45</v>
      </c>
      <c r="S53" s="87">
        <f t="shared" si="11"/>
        <v>0.45</v>
      </c>
      <c r="U53" s="43" t="s">
        <v>171</v>
      </c>
      <c r="V53" s="88" t="s">
        <v>172</v>
      </c>
      <c r="W53" s="59">
        <v>45</v>
      </c>
      <c r="X53" s="59">
        <v>45</v>
      </c>
      <c r="Y53" s="60">
        <v>0.45</v>
      </c>
      <c r="Z53" s="60" t="s">
        <v>114</v>
      </c>
      <c r="AA53" s="60">
        <v>5</v>
      </c>
      <c r="AB53" s="60" t="s">
        <v>114</v>
      </c>
      <c r="AC53" s="59">
        <v>9</v>
      </c>
      <c r="AD53" s="104">
        <v>0.45</v>
      </c>
    </row>
    <row r="54" spans="1:30" x14ac:dyDescent="0.25">
      <c r="A54" s="85" t="str">
        <f t="shared" si="5"/>
        <v>59</v>
      </c>
      <c r="B54" s="88" t="str">
        <f t="shared" si="6"/>
        <v>Jordy Stringer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4</v>
      </c>
      <c r="P54" s="56">
        <f t="shared" si="8"/>
        <v>2</v>
      </c>
      <c r="Q54" s="56">
        <f t="shared" si="9"/>
        <v>0</v>
      </c>
      <c r="R54" s="93">
        <f t="shared" si="10"/>
        <v>0</v>
      </c>
      <c r="S54" s="87">
        <f t="shared" si="11"/>
        <v>0.5</v>
      </c>
      <c r="U54" s="43" t="s">
        <v>267</v>
      </c>
      <c r="V54" s="88" t="s">
        <v>104</v>
      </c>
      <c r="W54" s="59">
        <v>0</v>
      </c>
      <c r="X54" s="59" t="s">
        <v>319</v>
      </c>
      <c r="Y54" s="60">
        <v>0.5</v>
      </c>
      <c r="Z54" s="60" t="s">
        <v>213</v>
      </c>
      <c r="AA54" s="60">
        <v>0</v>
      </c>
      <c r="AB54" s="60" t="s">
        <v>209</v>
      </c>
      <c r="AC54" s="59">
        <v>2</v>
      </c>
      <c r="AD54" s="104">
        <v>0.1</v>
      </c>
    </row>
    <row r="55" spans="1:30" x14ac:dyDescent="0.25">
      <c r="A55" s="85" t="str">
        <f t="shared" si="5"/>
        <v>7</v>
      </c>
      <c r="B55" s="88" t="str">
        <f t="shared" si="6"/>
        <v>Wilbert Turner</v>
      </c>
      <c r="C55" s="12">
        <v>5</v>
      </c>
      <c r="D55" s="13">
        <v>3</v>
      </c>
      <c r="E55" s="13">
        <v>0</v>
      </c>
      <c r="F55" s="14">
        <v>3</v>
      </c>
      <c r="G55" s="12"/>
      <c r="H55" s="13"/>
      <c r="I55" s="13"/>
      <c r="J55" s="14"/>
      <c r="K55" s="12"/>
      <c r="L55" s="13"/>
      <c r="M55" s="13"/>
      <c r="N55" s="14"/>
      <c r="O55" s="92">
        <f t="shared" si="7"/>
        <v>35</v>
      </c>
      <c r="P55" s="56">
        <f t="shared" si="8"/>
        <v>10</v>
      </c>
      <c r="Q55" s="56">
        <f t="shared" si="9"/>
        <v>1</v>
      </c>
      <c r="R55" s="93">
        <f t="shared" si="10"/>
        <v>6</v>
      </c>
      <c r="S55" s="87">
        <f t="shared" si="11"/>
        <v>0.2857142857142857</v>
      </c>
      <c r="U55" s="43" t="s">
        <v>146</v>
      </c>
      <c r="V55" s="88" t="s">
        <v>79</v>
      </c>
      <c r="W55" s="59">
        <v>6</v>
      </c>
      <c r="X55" s="59">
        <v>6</v>
      </c>
      <c r="Y55" s="60">
        <v>0.2857142857142857</v>
      </c>
      <c r="Z55" s="60" t="s">
        <v>114</v>
      </c>
      <c r="AA55" s="60">
        <v>0.66666666666666663</v>
      </c>
      <c r="AB55" s="60" t="s">
        <v>114</v>
      </c>
      <c r="AC55" s="59">
        <v>9</v>
      </c>
      <c r="AD55" s="104">
        <v>0.2857142857142857</v>
      </c>
    </row>
    <row r="56" spans="1:30" x14ac:dyDescent="0.25">
      <c r="A56" s="85" t="str">
        <f t="shared" si="5"/>
        <v>37</v>
      </c>
      <c r="B56" s="88" t="str">
        <f t="shared" si="6"/>
        <v>Darren Jackson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5</v>
      </c>
      <c r="P56" s="56">
        <f t="shared" si="8"/>
        <v>4</v>
      </c>
      <c r="Q56" s="56">
        <f t="shared" si="9"/>
        <v>0</v>
      </c>
      <c r="R56" s="93">
        <f t="shared" si="10"/>
        <v>0</v>
      </c>
      <c r="S56" s="87">
        <f t="shared" si="11"/>
        <v>0.8</v>
      </c>
      <c r="U56" s="43" t="s">
        <v>131</v>
      </c>
      <c r="V56" s="88" t="s">
        <v>302</v>
      </c>
      <c r="W56" s="59">
        <v>0</v>
      </c>
      <c r="X56" s="59" t="s">
        <v>319</v>
      </c>
      <c r="Y56" s="60">
        <v>0.8</v>
      </c>
      <c r="Z56" s="60" t="s">
        <v>213</v>
      </c>
      <c r="AA56" s="60">
        <v>0</v>
      </c>
      <c r="AB56" s="60" t="s">
        <v>209</v>
      </c>
      <c r="AC56" s="59">
        <v>3</v>
      </c>
      <c r="AD56" s="104">
        <v>0.2</v>
      </c>
    </row>
    <row r="57" spans="1:30" x14ac:dyDescent="0.25">
      <c r="A57" s="85" t="str">
        <f t="shared" si="5"/>
        <v>60</v>
      </c>
      <c r="B57" s="88" t="str">
        <f t="shared" si="6"/>
        <v>Tony Guy</v>
      </c>
      <c r="C57" s="12">
        <v>6</v>
      </c>
      <c r="D57" s="13">
        <v>2</v>
      </c>
      <c r="E57" s="13">
        <v>1</v>
      </c>
      <c r="F57" s="14">
        <v>2</v>
      </c>
      <c r="G57" s="12"/>
      <c r="H57" s="13"/>
      <c r="I57" s="13"/>
      <c r="J57" s="14"/>
      <c r="K57" s="12"/>
      <c r="L57" s="13"/>
      <c r="M57" s="13"/>
      <c r="N57" s="14"/>
      <c r="O57" s="92">
        <f t="shared" si="7"/>
        <v>37</v>
      </c>
      <c r="P57" s="56">
        <f t="shared" si="8"/>
        <v>14</v>
      </c>
      <c r="Q57" s="56">
        <f t="shared" si="9"/>
        <v>5</v>
      </c>
      <c r="R57" s="93">
        <f t="shared" si="10"/>
        <v>9</v>
      </c>
      <c r="S57" s="87">
        <f t="shared" si="11"/>
        <v>0.3783783783783784</v>
      </c>
      <c r="U57" s="43" t="s">
        <v>212</v>
      </c>
      <c r="V57" s="88" t="s">
        <v>175</v>
      </c>
      <c r="W57" s="59">
        <v>9</v>
      </c>
      <c r="X57" s="59">
        <v>9</v>
      </c>
      <c r="Y57" s="60">
        <v>0.3783783783783784</v>
      </c>
      <c r="Z57" s="60" t="s">
        <v>114</v>
      </c>
      <c r="AA57" s="60">
        <v>1</v>
      </c>
      <c r="AB57" s="60" t="s">
        <v>114</v>
      </c>
      <c r="AC57" s="59">
        <v>9</v>
      </c>
      <c r="AD57" s="104">
        <v>0.3783783783783784</v>
      </c>
    </row>
    <row r="58" spans="1:30" x14ac:dyDescent="0.25">
      <c r="A58" s="85" t="str">
        <f t="shared" si="5"/>
        <v>61</v>
      </c>
      <c r="B58" s="88" t="str">
        <f t="shared" si="6"/>
        <v>Andre Lewis</v>
      </c>
      <c r="C58" s="12">
        <v>5</v>
      </c>
      <c r="D58" s="13">
        <v>1</v>
      </c>
      <c r="E58" s="13">
        <v>4</v>
      </c>
      <c r="F58" s="14">
        <v>1</v>
      </c>
      <c r="G58" s="12"/>
      <c r="H58" s="13"/>
      <c r="I58" s="13"/>
      <c r="J58" s="14"/>
      <c r="K58" s="12"/>
      <c r="L58" s="13"/>
      <c r="M58" s="13"/>
      <c r="N58" s="14"/>
      <c r="O58" s="92">
        <f t="shared" si="7"/>
        <v>28</v>
      </c>
      <c r="P58" s="56">
        <f t="shared" si="8"/>
        <v>6</v>
      </c>
      <c r="Q58" s="56">
        <f t="shared" si="9"/>
        <v>16</v>
      </c>
      <c r="R58" s="93">
        <f t="shared" si="10"/>
        <v>1</v>
      </c>
      <c r="S58" s="87">
        <f t="shared" si="11"/>
        <v>0.21428571428571427</v>
      </c>
      <c r="U58" s="43" t="s">
        <v>277</v>
      </c>
      <c r="V58" s="88" t="s">
        <v>284</v>
      </c>
      <c r="W58" s="59">
        <v>1</v>
      </c>
      <c r="X58" s="59">
        <v>1</v>
      </c>
      <c r="Y58" s="60">
        <v>0.21428571428571427</v>
      </c>
      <c r="Z58" s="60" t="s">
        <v>114</v>
      </c>
      <c r="AA58" s="60">
        <v>0.125</v>
      </c>
      <c r="AB58" s="60" t="s">
        <v>114</v>
      </c>
      <c r="AC58" s="59">
        <v>8</v>
      </c>
      <c r="AD58" s="104">
        <v>0.21428571428571427</v>
      </c>
    </row>
    <row r="59" spans="1:30" x14ac:dyDescent="0.25">
      <c r="A59" s="85">
        <f t="shared" si="5"/>
        <v>0</v>
      </c>
      <c r="B59" s="88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0</v>
      </c>
      <c r="P59" s="56">
        <f t="shared" si="8"/>
        <v>0</v>
      </c>
      <c r="Q59" s="56">
        <f t="shared" si="9"/>
        <v>0</v>
      </c>
      <c r="R59" s="93">
        <f t="shared" si="10"/>
        <v>0</v>
      </c>
      <c r="S59" s="87">
        <f t="shared" si="11"/>
        <v>0</v>
      </c>
      <c r="U59" s="43">
        <v>0</v>
      </c>
      <c r="V59" s="88">
        <v>0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209</v>
      </c>
      <c r="AC59" s="59">
        <v>0</v>
      </c>
      <c r="AD59" s="104">
        <v>0</v>
      </c>
    </row>
    <row r="60" spans="1:30" x14ac:dyDescent="0.25">
      <c r="A60" s="85">
        <f t="shared" si="5"/>
        <v>0</v>
      </c>
      <c r="B60" s="88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0</v>
      </c>
      <c r="S60" s="87">
        <f t="shared" si="11"/>
        <v>0</v>
      </c>
      <c r="U60" s="43">
        <v>0</v>
      </c>
      <c r="V60" s="88">
        <v>0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0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Kevin Barrett</v>
      </c>
      <c r="C68" s="20">
        <v>34</v>
      </c>
      <c r="D68" s="21">
        <v>16</v>
      </c>
      <c r="E68" s="21">
        <v>9</v>
      </c>
      <c r="F68" s="22">
        <v>11</v>
      </c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232</v>
      </c>
      <c r="P68" s="21">
        <f t="shared" si="12"/>
        <v>91</v>
      </c>
      <c r="Q68" s="146">
        <f t="shared" si="12"/>
        <v>53</v>
      </c>
      <c r="R68" s="145"/>
      <c r="S68" s="147">
        <f>SUM(Q68/O68)</f>
        <v>0.22844827586206898</v>
      </c>
      <c r="V68" s="56" t="s">
        <v>23</v>
      </c>
      <c r="W68" s="59">
        <v>81</v>
      </c>
      <c r="X68" s="59">
        <v>81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0.8</v>
      </c>
      <c r="Z69" s="69"/>
      <c r="AA69" s="69">
        <v>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34</v>
      </c>
      <c r="D71" s="29">
        <f t="shared" si="13"/>
        <v>16</v>
      </c>
      <c r="E71" s="29">
        <f t="shared" si="13"/>
        <v>9</v>
      </c>
      <c r="F71" s="29">
        <f t="shared" si="13"/>
        <v>11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232</v>
      </c>
      <c r="P71" s="70">
        <f>SUM(P50:P65)</f>
        <v>91</v>
      </c>
      <c r="Q71" s="70">
        <f>SUM(Q50:Q65)</f>
        <v>53</v>
      </c>
      <c r="R71" s="70">
        <f>SUM(R50:R65)</f>
        <v>81</v>
      </c>
      <c r="S71" s="71">
        <f>AVERAGE(P71/O71)</f>
        <v>0.39224137931034481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232</v>
      </c>
      <c r="D72" s="29">
        <f>SUM(P47,D71)</f>
        <v>91</v>
      </c>
      <c r="E72" s="29">
        <f>SUM(Q47,E71)</f>
        <v>53</v>
      </c>
      <c r="F72" s="29">
        <f>SUM(R47,F71)</f>
        <v>81</v>
      </c>
      <c r="G72" s="29">
        <f t="shared" ref="G72:M72" si="14">SUM(C72,G71)</f>
        <v>232</v>
      </c>
      <c r="H72" s="29">
        <f t="shared" si="14"/>
        <v>91</v>
      </c>
      <c r="I72" s="29">
        <f t="shared" si="14"/>
        <v>53</v>
      </c>
      <c r="J72" s="29">
        <f t="shared" si="14"/>
        <v>81</v>
      </c>
      <c r="K72" s="29">
        <f t="shared" si="14"/>
        <v>232</v>
      </c>
      <c r="L72" s="29">
        <f t="shared" si="14"/>
        <v>91</v>
      </c>
      <c r="M72" s="29">
        <f t="shared" si="14"/>
        <v>53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0.49162011173184361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1.5822784810126582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9</v>
      </c>
      <c r="E75" s="75" t="s">
        <v>32</v>
      </c>
      <c r="V75" s="79" t="s">
        <v>29</v>
      </c>
      <c r="W75" s="62" t="s">
        <v>199</v>
      </c>
      <c r="X75" s="81">
        <v>0.77155172413793105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25" priority="1" stopIfTrue="1" operator="equal">
      <formula>$Y$69</formula>
    </cfRule>
  </conditionalFormatting>
  <conditionalFormatting sqref="AA51:AB67">
    <cfRule type="cellIs" dxfId="24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CACB-F8CC-4659-834D-14ABA96E934B}">
  <sheetPr codeName="Sheet28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216</v>
      </c>
      <c r="D1" s="157"/>
      <c r="E1" s="158"/>
      <c r="F1" s="4">
        <v>4</v>
      </c>
      <c r="G1" s="156" t="s">
        <v>217</v>
      </c>
      <c r="H1" s="157"/>
      <c r="I1" s="158"/>
      <c r="J1" s="4">
        <v>7</v>
      </c>
      <c r="K1" s="156" t="s">
        <v>38</v>
      </c>
      <c r="L1" s="157"/>
      <c r="M1" s="158"/>
      <c r="N1" s="4">
        <v>6</v>
      </c>
      <c r="O1" s="156" t="s">
        <v>127</v>
      </c>
      <c r="P1" s="157"/>
      <c r="Q1" s="158"/>
      <c r="R1" s="4">
        <v>1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133</v>
      </c>
      <c r="B3" s="88" t="s">
        <v>97</v>
      </c>
      <c r="C3" s="12">
        <v>3</v>
      </c>
      <c r="D3" s="13">
        <v>1</v>
      </c>
      <c r="E3" s="13">
        <v>1</v>
      </c>
      <c r="F3" s="14">
        <v>1</v>
      </c>
      <c r="G3" s="12">
        <v>5</v>
      </c>
      <c r="H3" s="13">
        <v>3</v>
      </c>
      <c r="I3" s="13">
        <v>0</v>
      </c>
      <c r="J3" s="14">
        <v>3</v>
      </c>
      <c r="K3" s="12">
        <v>5</v>
      </c>
      <c r="L3" s="13">
        <v>5</v>
      </c>
      <c r="M3" s="13">
        <v>0</v>
      </c>
      <c r="N3" s="14">
        <v>6</v>
      </c>
      <c r="O3" s="12"/>
      <c r="P3" s="13"/>
      <c r="Q3" s="13"/>
      <c r="R3" s="14"/>
      <c r="S3" s="17"/>
    </row>
    <row r="4" spans="1:19" x14ac:dyDescent="0.25">
      <c r="A4" s="85" t="s">
        <v>168</v>
      </c>
      <c r="B4" s="88" t="s">
        <v>304</v>
      </c>
      <c r="C4" s="12">
        <v>1</v>
      </c>
      <c r="D4" s="13">
        <v>1</v>
      </c>
      <c r="E4" s="13">
        <v>0</v>
      </c>
      <c r="F4" s="14">
        <v>0</v>
      </c>
      <c r="G4" s="12"/>
      <c r="H4" s="13"/>
      <c r="I4" s="13"/>
      <c r="J4" s="14"/>
      <c r="K4" s="12"/>
      <c r="L4" s="13"/>
      <c r="M4" s="13"/>
      <c r="N4" s="14"/>
      <c r="O4" s="12">
        <v>2</v>
      </c>
      <c r="P4" s="13">
        <v>2</v>
      </c>
      <c r="Q4" s="13">
        <v>0</v>
      </c>
      <c r="R4" s="14">
        <v>0</v>
      </c>
      <c r="S4" s="17"/>
    </row>
    <row r="5" spans="1:19" x14ac:dyDescent="0.25">
      <c r="A5" s="85" t="s">
        <v>166</v>
      </c>
      <c r="B5" s="88" t="s">
        <v>246</v>
      </c>
      <c r="C5" s="12">
        <v>4</v>
      </c>
      <c r="D5" s="13">
        <v>1</v>
      </c>
      <c r="E5" s="13">
        <v>3</v>
      </c>
      <c r="F5" s="14">
        <v>3</v>
      </c>
      <c r="G5" s="12">
        <v>5</v>
      </c>
      <c r="H5" s="13">
        <v>4</v>
      </c>
      <c r="I5" s="13">
        <v>0</v>
      </c>
      <c r="J5" s="14">
        <v>0</v>
      </c>
      <c r="K5" s="12">
        <v>5</v>
      </c>
      <c r="L5" s="13">
        <v>5</v>
      </c>
      <c r="M5" s="13">
        <v>0</v>
      </c>
      <c r="N5" s="14">
        <v>0</v>
      </c>
      <c r="O5" s="12">
        <v>3</v>
      </c>
      <c r="P5" s="13">
        <v>2</v>
      </c>
      <c r="Q5" s="13">
        <v>1</v>
      </c>
      <c r="R5" s="14">
        <v>0</v>
      </c>
      <c r="S5" s="17"/>
    </row>
    <row r="6" spans="1:19" x14ac:dyDescent="0.25">
      <c r="A6" s="85" t="s">
        <v>193</v>
      </c>
      <c r="B6" s="88" t="s">
        <v>61</v>
      </c>
      <c r="C6" s="12">
        <v>2</v>
      </c>
      <c r="D6" s="13">
        <v>2</v>
      </c>
      <c r="E6" s="13">
        <v>0</v>
      </c>
      <c r="F6" s="14">
        <v>0</v>
      </c>
      <c r="G6" s="12">
        <v>5</v>
      </c>
      <c r="H6" s="13">
        <v>4</v>
      </c>
      <c r="I6" s="13">
        <v>1</v>
      </c>
      <c r="J6" s="14">
        <v>0</v>
      </c>
      <c r="K6" s="12">
        <v>5</v>
      </c>
      <c r="L6" s="13">
        <v>3</v>
      </c>
      <c r="M6" s="13">
        <v>1</v>
      </c>
      <c r="N6" s="14">
        <v>3</v>
      </c>
      <c r="O6" s="12"/>
      <c r="P6" s="13"/>
      <c r="Q6" s="13"/>
      <c r="R6" s="14"/>
      <c r="S6" s="17" t="s">
        <v>8</v>
      </c>
    </row>
    <row r="7" spans="1:19" x14ac:dyDescent="0.25">
      <c r="A7" s="85" t="s">
        <v>146</v>
      </c>
      <c r="B7" s="88" t="s">
        <v>247</v>
      </c>
      <c r="C7" s="12">
        <v>2</v>
      </c>
      <c r="D7" s="13">
        <v>1</v>
      </c>
      <c r="E7" s="13">
        <v>1</v>
      </c>
      <c r="F7" s="14">
        <v>1</v>
      </c>
      <c r="G7" s="12"/>
      <c r="H7" s="13"/>
      <c r="I7" s="13"/>
      <c r="J7" s="14"/>
      <c r="K7" s="12"/>
      <c r="L7" s="13"/>
      <c r="M7" s="13"/>
      <c r="N7" s="14"/>
      <c r="O7" s="12">
        <v>2</v>
      </c>
      <c r="P7" s="13">
        <v>2</v>
      </c>
      <c r="Q7" s="13">
        <v>0</v>
      </c>
      <c r="R7" s="14">
        <v>0</v>
      </c>
      <c r="S7" s="17"/>
    </row>
    <row r="8" spans="1:19" x14ac:dyDescent="0.25">
      <c r="A8" s="85" t="s">
        <v>150</v>
      </c>
      <c r="B8" s="88" t="s">
        <v>96</v>
      </c>
      <c r="C8" s="12">
        <v>4</v>
      </c>
      <c r="D8" s="13">
        <v>4</v>
      </c>
      <c r="E8" s="13">
        <v>0</v>
      </c>
      <c r="F8" s="14">
        <v>1</v>
      </c>
      <c r="G8" s="12"/>
      <c r="H8" s="13"/>
      <c r="I8" s="13"/>
      <c r="J8" s="14"/>
      <c r="K8" s="12">
        <v>0</v>
      </c>
      <c r="L8" s="13">
        <v>0</v>
      </c>
      <c r="M8" s="13">
        <v>0</v>
      </c>
      <c r="N8" s="14">
        <v>0</v>
      </c>
      <c r="O8" s="12">
        <v>5</v>
      </c>
      <c r="P8" s="13">
        <v>4</v>
      </c>
      <c r="Q8" s="13">
        <v>1</v>
      </c>
      <c r="R8" s="14">
        <v>1</v>
      </c>
      <c r="S8" s="17"/>
    </row>
    <row r="9" spans="1:19" x14ac:dyDescent="0.25">
      <c r="A9" s="85" t="s">
        <v>141</v>
      </c>
      <c r="B9" s="88" t="s">
        <v>57</v>
      </c>
      <c r="C9" s="12">
        <v>4</v>
      </c>
      <c r="D9" s="13">
        <v>4</v>
      </c>
      <c r="E9" s="13">
        <v>0</v>
      </c>
      <c r="F9" s="14">
        <v>1</v>
      </c>
      <c r="G9" s="12"/>
      <c r="H9" s="13"/>
      <c r="I9" s="13"/>
      <c r="J9" s="14"/>
      <c r="K9" s="12">
        <v>5</v>
      </c>
      <c r="L9" s="13">
        <v>2</v>
      </c>
      <c r="M9" s="13">
        <v>1</v>
      </c>
      <c r="N9" s="14">
        <v>0</v>
      </c>
      <c r="O9" s="12">
        <v>5</v>
      </c>
      <c r="P9" s="13">
        <v>5</v>
      </c>
      <c r="Q9" s="13">
        <v>0</v>
      </c>
      <c r="R9" s="14">
        <v>2</v>
      </c>
      <c r="S9" s="17"/>
    </row>
    <row r="10" spans="1:19" x14ac:dyDescent="0.25">
      <c r="A10" s="85" t="s">
        <v>164</v>
      </c>
      <c r="B10" s="88" t="s">
        <v>67</v>
      </c>
      <c r="C10" s="12">
        <v>4</v>
      </c>
      <c r="D10" s="13">
        <v>1</v>
      </c>
      <c r="E10" s="13">
        <v>1</v>
      </c>
      <c r="F10" s="14">
        <v>0</v>
      </c>
      <c r="G10" s="12"/>
      <c r="H10" s="13"/>
      <c r="I10" s="13"/>
      <c r="J10" s="14"/>
      <c r="K10" s="12">
        <v>0</v>
      </c>
      <c r="L10" s="13">
        <v>0</v>
      </c>
      <c r="M10" s="13">
        <v>0</v>
      </c>
      <c r="N10" s="14">
        <v>0</v>
      </c>
      <c r="O10" s="12">
        <v>5</v>
      </c>
      <c r="P10" s="13">
        <v>0</v>
      </c>
      <c r="Q10" s="13">
        <v>1</v>
      </c>
      <c r="R10" s="14">
        <v>0</v>
      </c>
      <c r="S10" s="17"/>
    </row>
    <row r="11" spans="1:19" x14ac:dyDescent="0.25">
      <c r="A11" s="85" t="s">
        <v>158</v>
      </c>
      <c r="B11" s="88" t="s">
        <v>59</v>
      </c>
      <c r="C11" s="12"/>
      <c r="D11" s="13"/>
      <c r="E11" s="13"/>
      <c r="F11" s="14"/>
      <c r="G11" s="12">
        <v>5</v>
      </c>
      <c r="H11" s="13">
        <v>4</v>
      </c>
      <c r="I11" s="13">
        <v>1</v>
      </c>
      <c r="J11" s="14">
        <v>1</v>
      </c>
      <c r="K11" s="12">
        <v>5</v>
      </c>
      <c r="L11" s="13">
        <v>3</v>
      </c>
      <c r="M11" s="13">
        <v>2</v>
      </c>
      <c r="N11" s="14">
        <v>1</v>
      </c>
      <c r="O11" s="12">
        <v>5</v>
      </c>
      <c r="P11" s="13">
        <v>4</v>
      </c>
      <c r="Q11" s="13">
        <v>0</v>
      </c>
      <c r="R11" s="14">
        <v>2</v>
      </c>
      <c r="S11" s="17"/>
    </row>
    <row r="12" spans="1:19" x14ac:dyDescent="0.25">
      <c r="A12" s="85" t="s">
        <v>134</v>
      </c>
      <c r="B12" s="88" t="s">
        <v>64</v>
      </c>
      <c r="C12" s="12"/>
      <c r="D12" s="13"/>
      <c r="E12" s="13"/>
      <c r="F12" s="14"/>
      <c r="G12" s="12">
        <v>0</v>
      </c>
      <c r="H12" s="13">
        <v>0</v>
      </c>
      <c r="I12" s="13">
        <v>0</v>
      </c>
      <c r="J12" s="14">
        <v>1</v>
      </c>
      <c r="K12" s="12">
        <v>0</v>
      </c>
      <c r="L12" s="13">
        <v>0</v>
      </c>
      <c r="M12" s="13">
        <v>0</v>
      </c>
      <c r="N12" s="14">
        <v>0</v>
      </c>
      <c r="O12" s="12"/>
      <c r="P12" s="13"/>
      <c r="Q12" s="13"/>
      <c r="R12" s="14"/>
      <c r="S12" s="17"/>
    </row>
    <row r="13" spans="1:19" x14ac:dyDescent="0.25">
      <c r="A13" s="85" t="s">
        <v>156</v>
      </c>
      <c r="B13" s="88" t="s">
        <v>60</v>
      </c>
      <c r="C13" s="12"/>
      <c r="D13" s="13"/>
      <c r="E13" s="13"/>
      <c r="F13" s="14"/>
      <c r="G13" s="12">
        <v>5</v>
      </c>
      <c r="H13" s="13">
        <v>3</v>
      </c>
      <c r="I13" s="13">
        <v>1</v>
      </c>
      <c r="J13" s="14">
        <v>0</v>
      </c>
      <c r="K13" s="12">
        <v>2</v>
      </c>
      <c r="L13" s="13">
        <v>0</v>
      </c>
      <c r="M13" s="13">
        <v>2</v>
      </c>
      <c r="N13" s="14">
        <v>0</v>
      </c>
      <c r="O13" s="12">
        <v>3</v>
      </c>
      <c r="P13" s="13">
        <v>2</v>
      </c>
      <c r="Q13" s="13">
        <v>0</v>
      </c>
      <c r="R13" s="14">
        <v>0</v>
      </c>
      <c r="S13" s="17"/>
    </row>
    <row r="14" spans="1:19" x14ac:dyDescent="0.25">
      <c r="A14" s="85" t="s">
        <v>157</v>
      </c>
      <c r="B14" s="88" t="s">
        <v>269</v>
      </c>
      <c r="C14" s="12"/>
      <c r="D14" s="13"/>
      <c r="E14" s="13"/>
      <c r="F14" s="14"/>
      <c r="G14" s="12">
        <v>5</v>
      </c>
      <c r="H14" s="13">
        <v>3</v>
      </c>
      <c r="I14" s="13">
        <v>2</v>
      </c>
      <c r="J14" s="14">
        <v>2</v>
      </c>
      <c r="K14" s="12">
        <v>3</v>
      </c>
      <c r="L14" s="13">
        <v>0</v>
      </c>
      <c r="M14" s="13">
        <v>1</v>
      </c>
      <c r="N14" s="14">
        <v>0</v>
      </c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95</v>
      </c>
      <c r="C19" s="20">
        <v>18</v>
      </c>
      <c r="D19" s="21">
        <v>12</v>
      </c>
      <c r="E19" s="21">
        <v>4</v>
      </c>
      <c r="F19" s="22">
        <v>7</v>
      </c>
      <c r="G19" s="20">
        <v>29</v>
      </c>
      <c r="H19" s="21">
        <v>21</v>
      </c>
      <c r="I19" s="21">
        <v>4</v>
      </c>
      <c r="J19" s="22">
        <v>7</v>
      </c>
      <c r="K19" s="20">
        <v>27</v>
      </c>
      <c r="L19" s="21">
        <v>18</v>
      </c>
      <c r="M19" s="21">
        <v>5</v>
      </c>
      <c r="N19" s="22">
        <v>10</v>
      </c>
      <c r="O19" s="20">
        <v>26</v>
      </c>
      <c r="P19" s="21">
        <v>18</v>
      </c>
      <c r="Q19" s="21">
        <v>2</v>
      </c>
      <c r="R19" s="22">
        <v>5</v>
      </c>
      <c r="S19" s="24"/>
    </row>
    <row r="20" spans="1:24" x14ac:dyDescent="0.25">
      <c r="A20" s="18"/>
      <c r="B20" s="155" t="s">
        <v>268</v>
      </c>
      <c r="C20" s="92">
        <v>6</v>
      </c>
      <c r="D20" s="56">
        <v>3</v>
      </c>
      <c r="E20" s="56">
        <v>2</v>
      </c>
      <c r="F20" s="93"/>
      <c r="G20" s="92"/>
      <c r="H20" s="56"/>
      <c r="I20" s="56"/>
      <c r="J20" s="93"/>
      <c r="K20" s="92">
        <v>3</v>
      </c>
      <c r="L20" s="56">
        <v>0</v>
      </c>
      <c r="M20" s="56">
        <v>2</v>
      </c>
      <c r="N20" s="93"/>
      <c r="O20" s="92">
        <v>4</v>
      </c>
      <c r="P20" s="56">
        <v>3</v>
      </c>
      <c r="Q20" s="56">
        <v>1</v>
      </c>
      <c r="R20" s="93"/>
      <c r="S20" s="24"/>
    </row>
    <row r="21" spans="1:24" ht="13.8" thickBot="1" x14ac:dyDescent="0.3">
      <c r="A21" s="18"/>
      <c r="B21" s="155" t="s">
        <v>303</v>
      </c>
      <c r="C21" s="92"/>
      <c r="D21" s="56"/>
      <c r="E21" s="56"/>
      <c r="F21" s="93"/>
      <c r="G21" s="92">
        <v>1</v>
      </c>
      <c r="H21" s="56">
        <v>0</v>
      </c>
      <c r="I21" s="56">
        <v>1</v>
      </c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24</v>
      </c>
      <c r="D22" s="29">
        <f t="shared" si="0"/>
        <v>15</v>
      </c>
      <c r="E22" s="29">
        <f t="shared" si="0"/>
        <v>6</v>
      </c>
      <c r="F22" s="29">
        <f t="shared" si="0"/>
        <v>7</v>
      </c>
      <c r="G22" s="29">
        <f t="shared" si="0"/>
        <v>30</v>
      </c>
      <c r="H22" s="29">
        <f t="shared" si="0"/>
        <v>21</v>
      </c>
      <c r="I22" s="29">
        <f t="shared" si="0"/>
        <v>5</v>
      </c>
      <c r="J22" s="29">
        <f t="shared" si="0"/>
        <v>7</v>
      </c>
      <c r="K22" s="29">
        <f t="shared" si="0"/>
        <v>30</v>
      </c>
      <c r="L22" s="29">
        <f t="shared" si="0"/>
        <v>18</v>
      </c>
      <c r="M22" s="29">
        <f t="shared" si="0"/>
        <v>7</v>
      </c>
      <c r="N22" s="29">
        <f t="shared" si="0"/>
        <v>10</v>
      </c>
      <c r="O22" s="29">
        <f t="shared" si="0"/>
        <v>30</v>
      </c>
      <c r="P22" s="29">
        <f t="shared" si="0"/>
        <v>21</v>
      </c>
      <c r="Q22" s="29">
        <f t="shared" si="0"/>
        <v>3</v>
      </c>
      <c r="R22" s="28">
        <f t="shared" si="0"/>
        <v>5</v>
      </c>
      <c r="S22" s="24"/>
    </row>
    <row r="23" spans="1:24" ht="13.8" thickBot="1" x14ac:dyDescent="0.3">
      <c r="A23" s="18"/>
      <c r="B23" s="28" t="s">
        <v>11</v>
      </c>
      <c r="C23" s="30">
        <f>C22</f>
        <v>24</v>
      </c>
      <c r="D23" s="30">
        <f>D22</f>
        <v>15</v>
      </c>
      <c r="E23" s="30">
        <f>E22</f>
        <v>6</v>
      </c>
      <c r="F23" s="30">
        <f>F22</f>
        <v>7</v>
      </c>
      <c r="G23" s="30">
        <f t="shared" ref="G23:R23" si="1">SUM(C23,G22)</f>
        <v>54</v>
      </c>
      <c r="H23" s="30">
        <f t="shared" si="1"/>
        <v>36</v>
      </c>
      <c r="I23" s="30">
        <f t="shared" si="1"/>
        <v>11</v>
      </c>
      <c r="J23" s="30">
        <f t="shared" si="1"/>
        <v>14</v>
      </c>
      <c r="K23" s="30">
        <f t="shared" si="1"/>
        <v>84</v>
      </c>
      <c r="L23" s="30">
        <f t="shared" si="1"/>
        <v>54</v>
      </c>
      <c r="M23" s="30">
        <f t="shared" si="1"/>
        <v>18</v>
      </c>
      <c r="N23" s="30">
        <f t="shared" si="1"/>
        <v>24</v>
      </c>
      <c r="O23" s="31">
        <f t="shared" si="1"/>
        <v>114</v>
      </c>
      <c r="P23" s="30">
        <f t="shared" si="1"/>
        <v>75</v>
      </c>
      <c r="Q23" s="30">
        <f t="shared" si="1"/>
        <v>21</v>
      </c>
      <c r="R23" s="32">
        <f t="shared" si="1"/>
        <v>29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128</v>
      </c>
      <c r="D25" s="157"/>
      <c r="E25" s="158"/>
      <c r="F25" s="4">
        <v>15</v>
      </c>
      <c r="G25" s="156" t="s">
        <v>36</v>
      </c>
      <c r="H25" s="157"/>
      <c r="I25" s="158"/>
      <c r="J25" s="4">
        <v>11</v>
      </c>
      <c r="K25" s="156" t="s">
        <v>126</v>
      </c>
      <c r="L25" s="157"/>
      <c r="M25" s="158"/>
      <c r="N25" s="4">
        <v>1</v>
      </c>
      <c r="O25" s="156" t="s">
        <v>170</v>
      </c>
      <c r="P25" s="157"/>
      <c r="Q25" s="158"/>
      <c r="R25" s="4">
        <v>23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16</v>
      </c>
      <c r="B27" s="88" t="str">
        <f t="shared" si="2"/>
        <v>Ethan Johnston</v>
      </c>
      <c r="C27" s="12">
        <v>6</v>
      </c>
      <c r="D27" s="13">
        <v>1</v>
      </c>
      <c r="E27" s="13">
        <v>1</v>
      </c>
      <c r="F27" s="14">
        <v>5</v>
      </c>
      <c r="G27" s="12">
        <v>7</v>
      </c>
      <c r="H27" s="13">
        <v>5</v>
      </c>
      <c r="I27" s="13">
        <v>0</v>
      </c>
      <c r="J27" s="14">
        <v>6</v>
      </c>
      <c r="K27" s="12">
        <v>4</v>
      </c>
      <c r="L27" s="13">
        <v>4</v>
      </c>
      <c r="M27" s="13">
        <v>0</v>
      </c>
      <c r="N27" s="105">
        <v>1</v>
      </c>
      <c r="O27" s="12">
        <v>6</v>
      </c>
      <c r="P27" s="13">
        <v>3</v>
      </c>
      <c r="Q27" s="13">
        <v>2</v>
      </c>
      <c r="R27" s="105">
        <v>2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5</v>
      </c>
      <c r="B28" s="88" t="str">
        <f t="shared" si="2"/>
        <v>Willy Clinton</v>
      </c>
      <c r="C28" s="12"/>
      <c r="D28" s="13"/>
      <c r="E28" s="13"/>
      <c r="F28" s="14"/>
      <c r="G28" s="12"/>
      <c r="H28" s="13"/>
      <c r="I28" s="13"/>
      <c r="J28" s="14"/>
      <c r="K28" s="12">
        <v>1</v>
      </c>
      <c r="L28" s="13">
        <v>0</v>
      </c>
      <c r="M28" s="13">
        <v>1</v>
      </c>
      <c r="N28" s="105">
        <v>0</v>
      </c>
      <c r="O28" s="12"/>
      <c r="P28" s="13"/>
      <c r="Q28" s="13"/>
      <c r="R28" s="105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8</v>
      </c>
      <c r="B29" s="88" t="str">
        <f t="shared" si="2"/>
        <v>Brett Sanders</v>
      </c>
      <c r="C29" s="12">
        <v>5</v>
      </c>
      <c r="D29" s="13">
        <v>2</v>
      </c>
      <c r="E29" s="13">
        <v>0</v>
      </c>
      <c r="F29" s="14">
        <v>1</v>
      </c>
      <c r="G29" s="12">
        <v>7</v>
      </c>
      <c r="H29" s="13">
        <v>7</v>
      </c>
      <c r="I29" s="13">
        <v>0</v>
      </c>
      <c r="J29" s="14">
        <v>4</v>
      </c>
      <c r="K29" s="12">
        <v>4</v>
      </c>
      <c r="L29" s="13">
        <v>2</v>
      </c>
      <c r="M29" s="13">
        <v>0</v>
      </c>
      <c r="N29" s="105">
        <v>4</v>
      </c>
      <c r="O29" s="12">
        <v>6</v>
      </c>
      <c r="P29" s="13">
        <v>1</v>
      </c>
      <c r="Q29" s="13">
        <v>0</v>
      </c>
      <c r="R29" s="105">
        <v>1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74</v>
      </c>
      <c r="B30" s="88" t="str">
        <f t="shared" si="2"/>
        <v>Doug Biggins</v>
      </c>
      <c r="C30" s="12">
        <v>5</v>
      </c>
      <c r="D30" s="13">
        <v>4</v>
      </c>
      <c r="E30" s="13">
        <v>1</v>
      </c>
      <c r="F30" s="14">
        <v>3</v>
      </c>
      <c r="G30" s="12">
        <v>7</v>
      </c>
      <c r="H30" s="13">
        <v>3</v>
      </c>
      <c r="I30" s="13">
        <v>1</v>
      </c>
      <c r="J30" s="14">
        <v>1</v>
      </c>
      <c r="K30" s="12">
        <v>4</v>
      </c>
      <c r="L30" s="13">
        <v>1</v>
      </c>
      <c r="M30" s="13">
        <v>0</v>
      </c>
      <c r="N30" s="105">
        <v>2</v>
      </c>
      <c r="O30" s="12">
        <v>5</v>
      </c>
      <c r="P30" s="13">
        <v>3</v>
      </c>
      <c r="Q30" s="13">
        <v>0</v>
      </c>
      <c r="R30" s="105">
        <v>3</v>
      </c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7</v>
      </c>
      <c r="B31" s="88" t="str">
        <f t="shared" si="2"/>
        <v>Fred Oldham</v>
      </c>
      <c r="C31" s="12"/>
      <c r="D31" s="13"/>
      <c r="E31" s="13"/>
      <c r="F31" s="14"/>
      <c r="G31" s="12">
        <v>2</v>
      </c>
      <c r="H31" s="13">
        <v>0</v>
      </c>
      <c r="I31" s="13">
        <v>0</v>
      </c>
      <c r="J31" s="14">
        <v>0</v>
      </c>
      <c r="K31" s="12">
        <v>1</v>
      </c>
      <c r="L31" s="13">
        <v>1</v>
      </c>
      <c r="M31" s="13">
        <v>0</v>
      </c>
      <c r="N31" s="105">
        <v>0</v>
      </c>
      <c r="O31" s="12"/>
      <c r="P31" s="13"/>
      <c r="Q31" s="13"/>
      <c r="R31" s="105"/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13</v>
      </c>
      <c r="B32" s="88" t="str">
        <f t="shared" si="2"/>
        <v>Orlando Dominguez</v>
      </c>
      <c r="C32" s="12"/>
      <c r="D32" s="13"/>
      <c r="E32" s="13"/>
      <c r="F32" s="14"/>
      <c r="G32" s="12">
        <v>5</v>
      </c>
      <c r="H32" s="13">
        <v>1</v>
      </c>
      <c r="I32" s="13">
        <v>3</v>
      </c>
      <c r="J32" s="14">
        <v>0</v>
      </c>
      <c r="K32" s="12">
        <v>4</v>
      </c>
      <c r="L32" s="13">
        <v>0</v>
      </c>
      <c r="M32" s="13">
        <v>2</v>
      </c>
      <c r="N32" s="105">
        <v>0</v>
      </c>
      <c r="O32" s="12">
        <v>1</v>
      </c>
      <c r="P32" s="13">
        <v>0</v>
      </c>
      <c r="Q32" s="13">
        <v>1</v>
      </c>
      <c r="R32" s="105">
        <v>1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19</v>
      </c>
      <c r="B33" s="88" t="str">
        <f t="shared" si="2"/>
        <v>Steve Lyles</v>
      </c>
      <c r="C33" s="12">
        <v>6</v>
      </c>
      <c r="D33" s="13">
        <v>2</v>
      </c>
      <c r="E33" s="13">
        <v>0</v>
      </c>
      <c r="F33" s="14">
        <v>0</v>
      </c>
      <c r="G33" s="12">
        <v>1</v>
      </c>
      <c r="H33" s="13">
        <v>1</v>
      </c>
      <c r="I33" s="13">
        <v>0</v>
      </c>
      <c r="J33" s="14">
        <v>0</v>
      </c>
      <c r="K33" s="12">
        <v>4</v>
      </c>
      <c r="L33" s="13">
        <v>2</v>
      </c>
      <c r="M33" s="13">
        <v>0</v>
      </c>
      <c r="N33" s="105">
        <v>0</v>
      </c>
      <c r="O33" s="12">
        <v>5</v>
      </c>
      <c r="P33" s="13">
        <v>3</v>
      </c>
      <c r="Q33" s="13">
        <v>0</v>
      </c>
      <c r="R33" s="105">
        <v>0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40</v>
      </c>
      <c r="B34" s="88" t="str">
        <f t="shared" si="2"/>
        <v>Paul Trujillo</v>
      </c>
      <c r="C34" s="12"/>
      <c r="D34" s="13"/>
      <c r="E34" s="13"/>
      <c r="F34" s="14"/>
      <c r="G34" s="12">
        <v>3</v>
      </c>
      <c r="H34" s="13">
        <v>0</v>
      </c>
      <c r="I34" s="13">
        <v>0</v>
      </c>
      <c r="J34" s="14">
        <v>0</v>
      </c>
      <c r="K34" s="12">
        <v>1</v>
      </c>
      <c r="L34" s="13">
        <v>0</v>
      </c>
      <c r="M34" s="13">
        <v>0</v>
      </c>
      <c r="N34" s="105">
        <v>0</v>
      </c>
      <c r="O34" s="15"/>
      <c r="P34" s="13"/>
      <c r="Q34" s="13"/>
      <c r="R34" s="123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11</v>
      </c>
      <c r="B35" s="88" t="str">
        <f t="shared" si="2"/>
        <v>John Parker</v>
      </c>
      <c r="C35" s="12">
        <v>5</v>
      </c>
      <c r="D35" s="13">
        <v>4</v>
      </c>
      <c r="E35" s="13">
        <v>0</v>
      </c>
      <c r="F35" s="14">
        <v>0</v>
      </c>
      <c r="G35" s="12">
        <v>1</v>
      </c>
      <c r="H35" s="13">
        <v>1</v>
      </c>
      <c r="I35" s="13">
        <v>0</v>
      </c>
      <c r="J35" s="14">
        <v>2</v>
      </c>
      <c r="K35" s="12">
        <v>4</v>
      </c>
      <c r="L35" s="13">
        <v>2</v>
      </c>
      <c r="M35" s="13">
        <v>0</v>
      </c>
      <c r="N35" s="105">
        <v>0</v>
      </c>
      <c r="O35" s="15">
        <v>5</v>
      </c>
      <c r="P35" s="13">
        <v>3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17</v>
      </c>
      <c r="B36" s="88" t="str">
        <f t="shared" si="2"/>
        <v>Ron Watson</v>
      </c>
      <c r="C36" s="12">
        <v>0</v>
      </c>
      <c r="D36" s="13">
        <v>0</v>
      </c>
      <c r="E36" s="13">
        <v>0</v>
      </c>
      <c r="F36" s="14">
        <v>1</v>
      </c>
      <c r="G36" s="12">
        <v>0</v>
      </c>
      <c r="H36" s="13">
        <v>0</v>
      </c>
      <c r="I36" s="13">
        <v>0</v>
      </c>
      <c r="J36" s="14">
        <v>1</v>
      </c>
      <c r="K36" s="12"/>
      <c r="L36" s="13"/>
      <c r="M36" s="13"/>
      <c r="N36" s="105"/>
      <c r="O36" s="15">
        <v>0</v>
      </c>
      <c r="P36" s="13">
        <v>0</v>
      </c>
      <c r="Q36" s="13">
        <v>0</v>
      </c>
      <c r="R36" s="16">
        <v>1</v>
      </c>
      <c r="S36" s="17"/>
      <c r="U36" s="43"/>
      <c r="V36" s="39"/>
      <c r="W36" s="44"/>
      <c r="X36" s="39"/>
    </row>
    <row r="37" spans="1:24" ht="12.75" customHeight="1" x14ac:dyDescent="0.25">
      <c r="A37" s="85" t="str">
        <f t="shared" si="2"/>
        <v>3</v>
      </c>
      <c r="B37" s="88" t="str">
        <f t="shared" si="2"/>
        <v>Rocky Zamora</v>
      </c>
      <c r="C37" s="12"/>
      <c r="D37" s="13"/>
      <c r="E37" s="13"/>
      <c r="F37" s="14"/>
      <c r="G37" s="12">
        <v>7</v>
      </c>
      <c r="H37" s="13">
        <v>4</v>
      </c>
      <c r="I37" s="13">
        <v>2</v>
      </c>
      <c r="J37" s="14">
        <v>3</v>
      </c>
      <c r="K37" s="12">
        <v>0</v>
      </c>
      <c r="L37" s="13">
        <v>0</v>
      </c>
      <c r="M37" s="13">
        <v>0</v>
      </c>
      <c r="N37" s="105">
        <v>1</v>
      </c>
      <c r="O37" s="15">
        <v>5</v>
      </c>
      <c r="P37" s="13">
        <v>2</v>
      </c>
      <c r="Q37" s="13">
        <v>0</v>
      </c>
      <c r="R37" s="16">
        <v>1</v>
      </c>
      <c r="S37" s="17"/>
      <c r="U37" s="43"/>
      <c r="V37" s="39"/>
      <c r="W37" s="44"/>
      <c r="X37" s="39"/>
    </row>
    <row r="38" spans="1:24" x14ac:dyDescent="0.25">
      <c r="A38" s="85" t="str">
        <f t="shared" si="2"/>
        <v>2</v>
      </c>
      <c r="B38" s="88" t="str">
        <f t="shared" si="2"/>
        <v>Demetrius Morrow</v>
      </c>
      <c r="C38" s="12">
        <v>5</v>
      </c>
      <c r="D38" s="13">
        <v>1</v>
      </c>
      <c r="E38" s="13">
        <v>2</v>
      </c>
      <c r="F38" s="14">
        <v>1</v>
      </c>
      <c r="G38" s="12"/>
      <c r="H38" s="13"/>
      <c r="I38" s="13"/>
      <c r="J38" s="14"/>
      <c r="K38" s="12"/>
      <c r="L38" s="13"/>
      <c r="M38" s="13"/>
      <c r="N38" s="105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05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05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Jon Walker</v>
      </c>
      <c r="C43" s="20">
        <v>32</v>
      </c>
      <c r="D43" s="21">
        <v>14</v>
      </c>
      <c r="E43" s="21">
        <v>4</v>
      </c>
      <c r="F43" s="22">
        <v>11</v>
      </c>
      <c r="G43" s="20">
        <v>40</v>
      </c>
      <c r="H43" s="21">
        <v>22</v>
      </c>
      <c r="I43" s="21">
        <v>6</v>
      </c>
      <c r="J43" s="22">
        <v>17</v>
      </c>
      <c r="K43" s="20">
        <v>27</v>
      </c>
      <c r="L43" s="21">
        <v>12</v>
      </c>
      <c r="M43" s="21">
        <v>3</v>
      </c>
      <c r="N43" s="22">
        <v>8</v>
      </c>
      <c r="O43" s="20">
        <v>33</v>
      </c>
      <c r="P43" s="21">
        <v>15</v>
      </c>
      <c r="Q43" s="21">
        <v>3</v>
      </c>
      <c r="R43" s="23">
        <v>11</v>
      </c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Jake King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 t="str">
        <f>B21</f>
        <v>Corey Buckingham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32</v>
      </c>
      <c r="D46" s="29">
        <f t="shared" si="3"/>
        <v>14</v>
      </c>
      <c r="E46" s="29">
        <f t="shared" si="3"/>
        <v>4</v>
      </c>
      <c r="F46" s="29">
        <f t="shared" si="3"/>
        <v>11</v>
      </c>
      <c r="G46" s="29">
        <f t="shared" si="3"/>
        <v>40</v>
      </c>
      <c r="H46" s="29">
        <f t="shared" si="3"/>
        <v>22</v>
      </c>
      <c r="I46" s="29">
        <f t="shared" si="3"/>
        <v>6</v>
      </c>
      <c r="J46" s="29">
        <f t="shared" si="3"/>
        <v>17</v>
      </c>
      <c r="K46" s="29">
        <f t="shared" si="3"/>
        <v>27</v>
      </c>
      <c r="L46" s="29">
        <f t="shared" si="3"/>
        <v>12</v>
      </c>
      <c r="M46" s="29">
        <f t="shared" si="3"/>
        <v>3</v>
      </c>
      <c r="N46" s="29">
        <f t="shared" si="3"/>
        <v>8</v>
      </c>
      <c r="O46" s="29">
        <f t="shared" si="3"/>
        <v>33</v>
      </c>
      <c r="P46" s="29">
        <f t="shared" si="3"/>
        <v>15</v>
      </c>
      <c r="Q46" s="29">
        <f t="shared" si="3"/>
        <v>3</v>
      </c>
      <c r="R46" s="28">
        <f t="shared" si="3"/>
        <v>11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146</v>
      </c>
      <c r="D47" s="30">
        <f>SUM(P23,D46)</f>
        <v>89</v>
      </c>
      <c r="E47" s="30">
        <f>SUM(Q23,E46)</f>
        <v>25</v>
      </c>
      <c r="F47" s="30">
        <f>SUM(R23,F46)</f>
        <v>40</v>
      </c>
      <c r="G47" s="30">
        <f t="shared" ref="G47:R47" si="4">SUM(C47,G46)</f>
        <v>186</v>
      </c>
      <c r="H47" s="30">
        <f t="shared" si="4"/>
        <v>111</v>
      </c>
      <c r="I47" s="30">
        <f t="shared" si="4"/>
        <v>31</v>
      </c>
      <c r="J47" s="30">
        <f t="shared" si="4"/>
        <v>57</v>
      </c>
      <c r="K47" s="30">
        <f t="shared" si="4"/>
        <v>213</v>
      </c>
      <c r="L47" s="30">
        <f t="shared" si="4"/>
        <v>123</v>
      </c>
      <c r="M47" s="30">
        <f t="shared" si="4"/>
        <v>34</v>
      </c>
      <c r="N47" s="30">
        <f t="shared" si="4"/>
        <v>65</v>
      </c>
      <c r="O47" s="31">
        <f t="shared" si="4"/>
        <v>246</v>
      </c>
      <c r="P47" s="30">
        <f t="shared" si="4"/>
        <v>138</v>
      </c>
      <c r="Q47" s="30">
        <f t="shared" si="4"/>
        <v>37</v>
      </c>
      <c r="R47" s="32">
        <f t="shared" si="4"/>
        <v>76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 t="s">
        <v>128</v>
      </c>
      <c r="D49" s="157"/>
      <c r="E49" s="158"/>
      <c r="F49" s="49">
        <v>15</v>
      </c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83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16</v>
      </c>
      <c r="B51" s="88" t="str">
        <f t="shared" ref="B51:B66" si="6">B27</f>
        <v>Ethan Johnston</v>
      </c>
      <c r="C51" s="12">
        <v>6</v>
      </c>
      <c r="D51" s="13">
        <v>5</v>
      </c>
      <c r="E51" s="13">
        <v>1</v>
      </c>
      <c r="F51" s="14">
        <v>6</v>
      </c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42</v>
      </c>
      <c r="P51" s="90">
        <f t="shared" ref="P51:P66" si="8">SUM(D3,H3,L3,P3,D27,H27,L27,P27,D51,H51,L51)</f>
        <v>27</v>
      </c>
      <c r="Q51" s="90">
        <f t="shared" ref="Q51:Q66" si="9">SUM(E3,I3,M3,Q3,E27,I27,M27,Q27,E51,I51,M51)</f>
        <v>5</v>
      </c>
      <c r="R51" s="91">
        <f t="shared" ref="R51:R66" si="10">SUM(F3,J3,N3,R3,F27,J27,N27,R27,F51,J51,N51)</f>
        <v>30</v>
      </c>
      <c r="S51" s="86">
        <f>IF(O51=0,0,AVERAGE(P51/O51))</f>
        <v>0.6428571428571429</v>
      </c>
      <c r="U51" s="43" t="s">
        <v>133</v>
      </c>
      <c r="V51" s="88" t="s">
        <v>97</v>
      </c>
      <c r="W51" s="59">
        <v>30</v>
      </c>
      <c r="X51" s="59">
        <v>30</v>
      </c>
      <c r="Y51" s="60">
        <v>0.6428571428571429</v>
      </c>
      <c r="Z51" s="60" t="s">
        <v>114</v>
      </c>
      <c r="AA51" s="60">
        <v>3.75</v>
      </c>
      <c r="AB51" s="60" t="s">
        <v>114</v>
      </c>
      <c r="AC51" s="59">
        <v>8</v>
      </c>
      <c r="AD51" s="104">
        <v>0.6428571428571429</v>
      </c>
    </row>
    <row r="52" spans="1:30" x14ac:dyDescent="0.25">
      <c r="A52" s="85" t="str">
        <f t="shared" si="5"/>
        <v>5</v>
      </c>
      <c r="B52" s="88" t="str">
        <f t="shared" si="6"/>
        <v>Willy Clinton</v>
      </c>
      <c r="C52" s="12">
        <v>4</v>
      </c>
      <c r="D52" s="13">
        <v>1</v>
      </c>
      <c r="E52" s="13">
        <v>1</v>
      </c>
      <c r="F52" s="14">
        <v>0</v>
      </c>
      <c r="G52" s="12"/>
      <c r="H52" s="13"/>
      <c r="I52" s="13"/>
      <c r="J52" s="14"/>
      <c r="K52" s="12"/>
      <c r="L52" s="13"/>
      <c r="M52" s="13"/>
      <c r="N52" s="14"/>
      <c r="O52" s="92">
        <f t="shared" si="7"/>
        <v>8</v>
      </c>
      <c r="P52" s="56">
        <f t="shared" si="8"/>
        <v>4</v>
      </c>
      <c r="Q52" s="56">
        <f t="shared" si="9"/>
        <v>2</v>
      </c>
      <c r="R52" s="93">
        <f t="shared" si="10"/>
        <v>0</v>
      </c>
      <c r="S52" s="87">
        <f t="shared" ref="S52:S66" si="11">IF(O52=0,0,AVERAGE(P52/O52))</f>
        <v>0.5</v>
      </c>
      <c r="U52" s="43" t="s">
        <v>168</v>
      </c>
      <c r="V52" s="88" t="s">
        <v>304</v>
      </c>
      <c r="W52" s="59">
        <v>0</v>
      </c>
      <c r="X52" s="59" t="s">
        <v>319</v>
      </c>
      <c r="Y52" s="60">
        <v>0.5</v>
      </c>
      <c r="Z52" s="60" t="s">
        <v>213</v>
      </c>
      <c r="AA52" s="60">
        <v>0</v>
      </c>
      <c r="AB52" s="60" t="s">
        <v>114</v>
      </c>
      <c r="AC52" s="59">
        <v>4</v>
      </c>
      <c r="AD52" s="104">
        <v>0.2</v>
      </c>
    </row>
    <row r="53" spans="1:30" x14ac:dyDescent="0.25">
      <c r="A53" s="85" t="str">
        <f t="shared" si="5"/>
        <v>8</v>
      </c>
      <c r="B53" s="88" t="str">
        <f t="shared" si="6"/>
        <v>Brett Sanders</v>
      </c>
      <c r="C53" s="12">
        <v>3</v>
      </c>
      <c r="D53" s="13">
        <v>3</v>
      </c>
      <c r="E53" s="13">
        <v>0</v>
      </c>
      <c r="F53" s="14">
        <v>4</v>
      </c>
      <c r="G53" s="12"/>
      <c r="H53" s="13"/>
      <c r="I53" s="13"/>
      <c r="J53" s="14"/>
      <c r="K53" s="12"/>
      <c r="L53" s="13"/>
      <c r="M53" s="13"/>
      <c r="N53" s="14"/>
      <c r="O53" s="92">
        <f t="shared" si="7"/>
        <v>42</v>
      </c>
      <c r="P53" s="56">
        <f t="shared" si="8"/>
        <v>27</v>
      </c>
      <c r="Q53" s="56">
        <f t="shared" si="9"/>
        <v>4</v>
      </c>
      <c r="R53" s="93">
        <f t="shared" si="10"/>
        <v>17</v>
      </c>
      <c r="S53" s="87">
        <f t="shared" si="11"/>
        <v>0.6428571428571429</v>
      </c>
      <c r="U53" s="43" t="s">
        <v>166</v>
      </c>
      <c r="V53" s="88" t="s">
        <v>246</v>
      </c>
      <c r="W53" s="59">
        <v>17</v>
      </c>
      <c r="X53" s="59">
        <v>17</v>
      </c>
      <c r="Y53" s="60">
        <v>0.6428571428571429</v>
      </c>
      <c r="Z53" s="60" t="s">
        <v>114</v>
      </c>
      <c r="AA53" s="60">
        <v>1.8888888888888888</v>
      </c>
      <c r="AB53" s="60" t="s">
        <v>114</v>
      </c>
      <c r="AC53" s="59">
        <v>9</v>
      </c>
      <c r="AD53" s="104">
        <v>0.6428571428571429</v>
      </c>
    </row>
    <row r="54" spans="1:30" x14ac:dyDescent="0.25">
      <c r="A54" s="85" t="str">
        <f t="shared" si="5"/>
        <v>74</v>
      </c>
      <c r="B54" s="88" t="str">
        <f t="shared" si="6"/>
        <v>Doug Biggins</v>
      </c>
      <c r="C54" s="12">
        <v>6</v>
      </c>
      <c r="D54" s="13">
        <v>4</v>
      </c>
      <c r="E54" s="13">
        <v>0</v>
      </c>
      <c r="F54" s="14">
        <v>1</v>
      </c>
      <c r="G54" s="12"/>
      <c r="H54" s="13"/>
      <c r="I54" s="13"/>
      <c r="J54" s="14"/>
      <c r="K54" s="12"/>
      <c r="L54" s="13"/>
      <c r="M54" s="13"/>
      <c r="N54" s="14"/>
      <c r="O54" s="92">
        <f t="shared" si="7"/>
        <v>39</v>
      </c>
      <c r="P54" s="56">
        <f t="shared" si="8"/>
        <v>24</v>
      </c>
      <c r="Q54" s="56">
        <f t="shared" si="9"/>
        <v>4</v>
      </c>
      <c r="R54" s="93">
        <f t="shared" si="10"/>
        <v>13</v>
      </c>
      <c r="S54" s="87">
        <f t="shared" si="11"/>
        <v>0.61538461538461542</v>
      </c>
      <c r="U54" s="43" t="s">
        <v>193</v>
      </c>
      <c r="V54" s="88" t="s">
        <v>61</v>
      </c>
      <c r="W54" s="59">
        <v>13</v>
      </c>
      <c r="X54" s="59">
        <v>13</v>
      </c>
      <c r="Y54" s="60">
        <v>0.61538461538461542</v>
      </c>
      <c r="Z54" s="60" t="s">
        <v>114</v>
      </c>
      <c r="AA54" s="60">
        <v>1.625</v>
      </c>
      <c r="AB54" s="60" t="s">
        <v>114</v>
      </c>
      <c r="AC54" s="59">
        <v>8</v>
      </c>
      <c r="AD54" s="104">
        <v>0.61538461538461542</v>
      </c>
    </row>
    <row r="55" spans="1:30" x14ac:dyDescent="0.25">
      <c r="A55" s="85" t="str">
        <f t="shared" si="5"/>
        <v>7</v>
      </c>
      <c r="B55" s="88" t="str">
        <f t="shared" si="6"/>
        <v>Fred Oldham</v>
      </c>
      <c r="C55" s="12">
        <v>5</v>
      </c>
      <c r="D55" s="13">
        <v>1</v>
      </c>
      <c r="E55" s="13">
        <v>1</v>
      </c>
      <c r="F55" s="14">
        <v>0</v>
      </c>
      <c r="G55" s="12"/>
      <c r="H55" s="13"/>
      <c r="I55" s="13"/>
      <c r="J55" s="14"/>
      <c r="K55" s="12"/>
      <c r="L55" s="13"/>
      <c r="M55" s="13"/>
      <c r="N55" s="14"/>
      <c r="O55" s="92">
        <f t="shared" si="7"/>
        <v>12</v>
      </c>
      <c r="P55" s="56">
        <f t="shared" si="8"/>
        <v>5</v>
      </c>
      <c r="Q55" s="56">
        <f t="shared" si="9"/>
        <v>2</v>
      </c>
      <c r="R55" s="93">
        <f t="shared" si="10"/>
        <v>1</v>
      </c>
      <c r="S55" s="87">
        <f t="shared" si="11"/>
        <v>0.41666666666666669</v>
      </c>
      <c r="U55" s="43" t="s">
        <v>146</v>
      </c>
      <c r="V55" s="88" t="s">
        <v>247</v>
      </c>
      <c r="W55" s="59">
        <v>1</v>
      </c>
      <c r="X55" s="59">
        <v>1</v>
      </c>
      <c r="Y55" s="60">
        <v>0.41666666666666669</v>
      </c>
      <c r="Z55" s="60" t="s">
        <v>213</v>
      </c>
      <c r="AA55" s="60">
        <v>0.2</v>
      </c>
      <c r="AB55" s="60" t="s">
        <v>114</v>
      </c>
      <c r="AC55" s="59">
        <v>5</v>
      </c>
      <c r="AD55" s="104">
        <v>0.25</v>
      </c>
    </row>
    <row r="56" spans="1:30" x14ac:dyDescent="0.25">
      <c r="A56" s="85" t="str">
        <f t="shared" si="5"/>
        <v>13</v>
      </c>
      <c r="B56" s="88" t="str">
        <f t="shared" si="6"/>
        <v>Orlando Dominguez</v>
      </c>
      <c r="C56" s="12">
        <v>2</v>
      </c>
      <c r="D56" s="13">
        <v>0</v>
      </c>
      <c r="E56" s="13">
        <v>0</v>
      </c>
      <c r="F56" s="14">
        <v>0</v>
      </c>
      <c r="G56" s="12"/>
      <c r="H56" s="13"/>
      <c r="I56" s="13"/>
      <c r="J56" s="14"/>
      <c r="K56" s="12"/>
      <c r="L56" s="13"/>
      <c r="M56" s="13"/>
      <c r="N56" s="14"/>
      <c r="O56" s="92">
        <f t="shared" si="7"/>
        <v>21</v>
      </c>
      <c r="P56" s="56">
        <f t="shared" si="8"/>
        <v>9</v>
      </c>
      <c r="Q56" s="56">
        <f t="shared" si="9"/>
        <v>7</v>
      </c>
      <c r="R56" s="93">
        <f t="shared" si="10"/>
        <v>3</v>
      </c>
      <c r="S56" s="87">
        <f t="shared" si="11"/>
        <v>0.42857142857142855</v>
      </c>
      <c r="U56" s="43" t="s">
        <v>150</v>
      </c>
      <c r="V56" s="88" t="s">
        <v>96</v>
      </c>
      <c r="W56" s="59">
        <v>3</v>
      </c>
      <c r="X56" s="59">
        <v>3</v>
      </c>
      <c r="Y56" s="60">
        <v>0.42857142857142855</v>
      </c>
      <c r="Z56" s="60" t="s">
        <v>114</v>
      </c>
      <c r="AA56" s="60">
        <v>0.42857142857142855</v>
      </c>
      <c r="AB56" s="60" t="s">
        <v>114</v>
      </c>
      <c r="AC56" s="59">
        <v>7</v>
      </c>
      <c r="AD56" s="104">
        <v>0.42857142857142855</v>
      </c>
    </row>
    <row r="57" spans="1:30" x14ac:dyDescent="0.25">
      <c r="A57" s="85" t="str">
        <f t="shared" si="5"/>
        <v>19</v>
      </c>
      <c r="B57" s="88" t="str">
        <f t="shared" si="6"/>
        <v>Steve Lyles</v>
      </c>
      <c r="C57" s="12">
        <v>2</v>
      </c>
      <c r="D57" s="13">
        <v>2</v>
      </c>
      <c r="E57" s="13">
        <v>0</v>
      </c>
      <c r="F57" s="14">
        <v>1</v>
      </c>
      <c r="G57" s="12"/>
      <c r="H57" s="13"/>
      <c r="I57" s="13"/>
      <c r="J57" s="14"/>
      <c r="K57" s="12"/>
      <c r="L57" s="13"/>
      <c r="M57" s="13"/>
      <c r="N57" s="14"/>
      <c r="O57" s="92">
        <f t="shared" si="7"/>
        <v>32</v>
      </c>
      <c r="P57" s="56">
        <f t="shared" si="8"/>
        <v>21</v>
      </c>
      <c r="Q57" s="56">
        <f t="shared" si="9"/>
        <v>1</v>
      </c>
      <c r="R57" s="93">
        <f t="shared" si="10"/>
        <v>4</v>
      </c>
      <c r="S57" s="87">
        <f t="shared" si="11"/>
        <v>0.65625</v>
      </c>
      <c r="U57" s="43" t="s">
        <v>141</v>
      </c>
      <c r="V57" s="88" t="s">
        <v>57</v>
      </c>
      <c r="W57" s="59">
        <v>4</v>
      </c>
      <c r="X57" s="59">
        <v>4</v>
      </c>
      <c r="Y57" s="60">
        <v>0.65625</v>
      </c>
      <c r="Z57" s="60" t="s">
        <v>114</v>
      </c>
      <c r="AA57" s="60">
        <v>0.5</v>
      </c>
      <c r="AB57" s="60" t="s">
        <v>114</v>
      </c>
      <c r="AC57" s="59">
        <v>8</v>
      </c>
      <c r="AD57" s="104">
        <v>0.65625</v>
      </c>
    </row>
    <row r="58" spans="1:30" x14ac:dyDescent="0.25">
      <c r="A58" s="85" t="str">
        <f t="shared" si="5"/>
        <v>40</v>
      </c>
      <c r="B58" s="88" t="str">
        <f t="shared" si="6"/>
        <v>Paul Trujillo</v>
      </c>
      <c r="C58" s="12">
        <v>3</v>
      </c>
      <c r="D58" s="13">
        <v>0</v>
      </c>
      <c r="E58" s="13">
        <v>0</v>
      </c>
      <c r="F58" s="14">
        <v>0</v>
      </c>
      <c r="G58" s="12"/>
      <c r="H58" s="13"/>
      <c r="I58" s="13"/>
      <c r="J58" s="14"/>
      <c r="K58" s="12"/>
      <c r="L58" s="13"/>
      <c r="M58" s="13"/>
      <c r="N58" s="14"/>
      <c r="O58" s="92">
        <f t="shared" si="7"/>
        <v>16</v>
      </c>
      <c r="P58" s="56">
        <f t="shared" si="8"/>
        <v>1</v>
      </c>
      <c r="Q58" s="56">
        <f t="shared" si="9"/>
        <v>2</v>
      </c>
      <c r="R58" s="93">
        <f t="shared" si="10"/>
        <v>0</v>
      </c>
      <c r="S58" s="87">
        <f t="shared" si="11"/>
        <v>6.25E-2</v>
      </c>
      <c r="U58" s="43" t="s">
        <v>164</v>
      </c>
      <c r="V58" s="88" t="s">
        <v>67</v>
      </c>
      <c r="W58" s="59">
        <v>0</v>
      </c>
      <c r="X58" s="59" t="s">
        <v>319</v>
      </c>
      <c r="Y58" s="60">
        <v>6.25E-2</v>
      </c>
      <c r="Z58" s="60" t="s">
        <v>213</v>
      </c>
      <c r="AA58" s="60">
        <v>0</v>
      </c>
      <c r="AB58" s="60" t="s">
        <v>114</v>
      </c>
      <c r="AC58" s="59">
        <v>6</v>
      </c>
      <c r="AD58" s="104">
        <v>0.05</v>
      </c>
    </row>
    <row r="59" spans="1:30" x14ac:dyDescent="0.25">
      <c r="A59" s="85" t="str">
        <f t="shared" si="5"/>
        <v>11</v>
      </c>
      <c r="B59" s="88" t="str">
        <f t="shared" si="6"/>
        <v>John Parker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30</v>
      </c>
      <c r="P59" s="56">
        <f t="shared" si="8"/>
        <v>21</v>
      </c>
      <c r="Q59" s="56">
        <f t="shared" si="9"/>
        <v>3</v>
      </c>
      <c r="R59" s="93">
        <f t="shared" si="10"/>
        <v>8</v>
      </c>
      <c r="S59" s="87">
        <f t="shared" si="11"/>
        <v>0.7</v>
      </c>
      <c r="U59" s="43" t="s">
        <v>158</v>
      </c>
      <c r="V59" s="88" t="s">
        <v>59</v>
      </c>
      <c r="W59" s="59">
        <v>8</v>
      </c>
      <c r="X59" s="59">
        <v>8</v>
      </c>
      <c r="Y59" s="60">
        <v>0.7</v>
      </c>
      <c r="Z59" s="60" t="s">
        <v>114</v>
      </c>
      <c r="AA59" s="60">
        <v>1.1428571428571428</v>
      </c>
      <c r="AB59" s="60" t="s">
        <v>114</v>
      </c>
      <c r="AC59" s="59">
        <v>7</v>
      </c>
      <c r="AD59" s="104">
        <v>0.7</v>
      </c>
    </row>
    <row r="60" spans="1:30" x14ac:dyDescent="0.25">
      <c r="A60" s="85" t="str">
        <f t="shared" si="5"/>
        <v>17</v>
      </c>
      <c r="B60" s="88" t="str">
        <f t="shared" si="6"/>
        <v>Ron Watson</v>
      </c>
      <c r="C60" s="12">
        <v>0</v>
      </c>
      <c r="D60" s="13">
        <v>0</v>
      </c>
      <c r="E60" s="13">
        <v>0</v>
      </c>
      <c r="F60" s="14">
        <v>2</v>
      </c>
      <c r="G60" s="12"/>
      <c r="H60" s="13"/>
      <c r="I60" s="13"/>
      <c r="J60" s="14"/>
      <c r="K60" s="12"/>
      <c r="L60" s="13"/>
      <c r="M60" s="13"/>
      <c r="N60" s="14"/>
      <c r="O60" s="92">
        <f t="shared" si="7"/>
        <v>0</v>
      </c>
      <c r="P60" s="56">
        <f t="shared" si="8"/>
        <v>0</v>
      </c>
      <c r="Q60" s="56">
        <f t="shared" si="9"/>
        <v>0</v>
      </c>
      <c r="R60" s="93">
        <f t="shared" si="10"/>
        <v>6</v>
      </c>
      <c r="S60" s="87">
        <f t="shared" si="11"/>
        <v>0</v>
      </c>
      <c r="U60" s="43" t="s">
        <v>134</v>
      </c>
      <c r="V60" s="88" t="s">
        <v>64</v>
      </c>
      <c r="W60" s="59">
        <v>6</v>
      </c>
      <c r="X60" s="59">
        <v>6</v>
      </c>
      <c r="Y60" s="60">
        <v>0</v>
      </c>
      <c r="Z60" s="60" t="s">
        <v>213</v>
      </c>
      <c r="AA60" s="60">
        <v>1</v>
      </c>
      <c r="AB60" s="60" t="s">
        <v>114</v>
      </c>
      <c r="AC60" s="59">
        <v>6</v>
      </c>
      <c r="AD60" s="104">
        <v>0</v>
      </c>
    </row>
    <row r="61" spans="1:30" x14ac:dyDescent="0.25">
      <c r="A61" s="85" t="str">
        <f t="shared" si="5"/>
        <v>3</v>
      </c>
      <c r="B61" s="88" t="str">
        <f t="shared" si="6"/>
        <v>Rocky Zamora</v>
      </c>
      <c r="C61" s="12">
        <v>2</v>
      </c>
      <c r="D61" s="13">
        <v>0</v>
      </c>
      <c r="E61" s="13">
        <v>0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2">
        <f t="shared" si="7"/>
        <v>24</v>
      </c>
      <c r="P61" s="56">
        <f t="shared" si="8"/>
        <v>11</v>
      </c>
      <c r="Q61" s="56">
        <f t="shared" si="9"/>
        <v>5</v>
      </c>
      <c r="R61" s="93">
        <f t="shared" si="10"/>
        <v>5</v>
      </c>
      <c r="S61" s="87">
        <f t="shared" si="11"/>
        <v>0.45833333333333331</v>
      </c>
      <c r="U61" s="43" t="s">
        <v>156</v>
      </c>
      <c r="V61" s="88" t="s">
        <v>60</v>
      </c>
      <c r="W61" s="59">
        <v>5</v>
      </c>
      <c r="X61" s="59">
        <v>5</v>
      </c>
      <c r="Y61" s="60">
        <v>0.45833333333333331</v>
      </c>
      <c r="Z61" s="60" t="s">
        <v>114</v>
      </c>
      <c r="AA61" s="60">
        <v>0.7142857142857143</v>
      </c>
      <c r="AB61" s="60" t="s">
        <v>114</v>
      </c>
      <c r="AC61" s="59">
        <v>7</v>
      </c>
      <c r="AD61" s="104">
        <v>0.45833333333333331</v>
      </c>
    </row>
    <row r="62" spans="1:30" x14ac:dyDescent="0.25">
      <c r="A62" s="85" t="str">
        <f t="shared" si="5"/>
        <v>2</v>
      </c>
      <c r="B62" s="88" t="str">
        <f t="shared" si="6"/>
        <v>Demetrius Morrow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13</v>
      </c>
      <c r="P62" s="95">
        <f t="shared" si="8"/>
        <v>4</v>
      </c>
      <c r="Q62" s="95">
        <f t="shared" si="9"/>
        <v>5</v>
      </c>
      <c r="R62" s="96">
        <f t="shared" si="10"/>
        <v>3</v>
      </c>
      <c r="S62" s="87">
        <f t="shared" si="11"/>
        <v>0.30769230769230771</v>
      </c>
      <c r="U62" s="43" t="s">
        <v>157</v>
      </c>
      <c r="V62" s="88" t="s">
        <v>269</v>
      </c>
      <c r="W62" s="59">
        <v>3</v>
      </c>
      <c r="X62" s="59">
        <v>3</v>
      </c>
      <c r="Y62" s="60">
        <v>0.30769230769230771</v>
      </c>
      <c r="Z62" s="60" t="s">
        <v>213</v>
      </c>
      <c r="AA62" s="60">
        <v>1</v>
      </c>
      <c r="AB62" s="60" t="s">
        <v>209</v>
      </c>
      <c r="AC62" s="59">
        <v>3</v>
      </c>
      <c r="AD62" s="104">
        <v>0.2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Jon Walker</v>
      </c>
      <c r="C68" s="20">
        <v>33</v>
      </c>
      <c r="D68" s="21">
        <v>16</v>
      </c>
      <c r="E68" s="21">
        <v>3</v>
      </c>
      <c r="F68" s="22">
        <v>14</v>
      </c>
      <c r="G68" s="20"/>
      <c r="H68" s="21"/>
      <c r="I68" s="21"/>
      <c r="J68" s="22"/>
      <c r="K68" s="65"/>
      <c r="L68" s="66"/>
      <c r="M68" s="66"/>
      <c r="N68" s="67"/>
      <c r="O68" s="32">
        <f t="shared" ref="O68:Q70" si="12">SUM(C19,G19,K19,O19,C43,G43,K43,O43,C68,G68,K68)</f>
        <v>265</v>
      </c>
      <c r="P68" s="21">
        <f t="shared" si="12"/>
        <v>148</v>
      </c>
      <c r="Q68" s="146">
        <f t="shared" si="12"/>
        <v>34</v>
      </c>
      <c r="R68" s="145"/>
      <c r="S68" s="147">
        <f>SUM(Q68/O68)</f>
        <v>0.12830188679245283</v>
      </c>
      <c r="V68" s="56" t="s">
        <v>23</v>
      </c>
      <c r="W68" s="59">
        <v>90</v>
      </c>
      <c r="X68" s="59">
        <v>90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Jake King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13</v>
      </c>
      <c r="P69" s="56">
        <f t="shared" si="12"/>
        <v>6</v>
      </c>
      <c r="Q69" s="56">
        <f t="shared" si="12"/>
        <v>5</v>
      </c>
      <c r="R69" s="93"/>
      <c r="S69" s="148">
        <f>SUM(Q69/O69)</f>
        <v>0.38461538461538464</v>
      </c>
      <c r="V69" s="68" t="s">
        <v>24</v>
      </c>
      <c r="W69" s="63"/>
      <c r="X69" s="63"/>
      <c r="Y69" s="69">
        <v>0.7</v>
      </c>
      <c r="Z69" s="69"/>
      <c r="AA69" s="69">
        <v>3.75</v>
      </c>
      <c r="AB69" s="69"/>
      <c r="AC69" s="63"/>
    </row>
    <row r="70" spans="1:30" ht="13.8" thickBot="1" x14ac:dyDescent="0.3">
      <c r="A70" s="11"/>
      <c r="B70" s="140" t="str">
        <f>B45</f>
        <v>Corey Buckingham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1</v>
      </c>
      <c r="P70" s="26">
        <f t="shared" si="12"/>
        <v>0</v>
      </c>
      <c r="Q70" s="26">
        <f t="shared" si="12"/>
        <v>1</v>
      </c>
      <c r="R70" s="27"/>
      <c r="S70" s="149">
        <f>SUM(Q70/O70)</f>
        <v>1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33</v>
      </c>
      <c r="D71" s="29">
        <f t="shared" si="13"/>
        <v>16</v>
      </c>
      <c r="E71" s="29">
        <f t="shared" si="13"/>
        <v>3</v>
      </c>
      <c r="F71" s="29">
        <f t="shared" si="13"/>
        <v>14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279</v>
      </c>
      <c r="P71" s="70">
        <f>SUM(P50:P65)</f>
        <v>154</v>
      </c>
      <c r="Q71" s="70">
        <f>SUM(Q50:Q65)</f>
        <v>40</v>
      </c>
      <c r="R71" s="70">
        <f>SUM(R50:R65)</f>
        <v>90</v>
      </c>
      <c r="S71" s="71">
        <f>AVERAGE(P71/O71)</f>
        <v>0.55197132616487454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279</v>
      </c>
      <c r="D72" s="29">
        <f>SUM(P47,D71)</f>
        <v>154</v>
      </c>
      <c r="E72" s="29">
        <f>SUM(Q47,E71)</f>
        <v>40</v>
      </c>
      <c r="F72" s="29">
        <f>SUM(R47,F71)</f>
        <v>90</v>
      </c>
      <c r="G72" s="29">
        <f t="shared" ref="G72:M72" si="14">SUM(C72,G71)</f>
        <v>279</v>
      </c>
      <c r="H72" s="29">
        <f t="shared" si="14"/>
        <v>154</v>
      </c>
      <c r="I72" s="29">
        <f t="shared" si="14"/>
        <v>40</v>
      </c>
      <c r="J72" s="29">
        <f>SUM(F72,J71)</f>
        <v>90</v>
      </c>
      <c r="K72" s="29">
        <f t="shared" si="14"/>
        <v>279</v>
      </c>
      <c r="L72" s="29">
        <f t="shared" si="14"/>
        <v>154</v>
      </c>
      <c r="M72" s="29">
        <f t="shared" si="14"/>
        <v>40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0.35564853556485354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1.4337349397590362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9</v>
      </c>
      <c r="E75" s="75" t="s">
        <v>32</v>
      </c>
      <c r="V75" s="79" t="s">
        <v>29</v>
      </c>
      <c r="W75" s="62" t="s">
        <v>95</v>
      </c>
      <c r="X75" s="81">
        <v>0.8716981132075472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268</v>
      </c>
      <c r="X76" s="151">
        <v>0.61538461538461542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 t="s">
        <v>303</v>
      </c>
      <c r="X77" s="84">
        <v>0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23" priority="1" stopIfTrue="1" operator="equal">
      <formula>$Y$69</formula>
    </cfRule>
  </conditionalFormatting>
  <conditionalFormatting sqref="AA51:AB67">
    <cfRule type="cellIs" dxfId="22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04B2-ABC4-44CD-8296-FB21B498A74F}">
  <sheetPr codeName="Sheet19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217</v>
      </c>
      <c r="D1" s="157"/>
      <c r="E1" s="158"/>
      <c r="F1" s="4">
        <v>10</v>
      </c>
      <c r="G1" s="156" t="s">
        <v>216</v>
      </c>
      <c r="H1" s="157"/>
      <c r="I1" s="158"/>
      <c r="J1" s="4">
        <v>1</v>
      </c>
      <c r="K1" s="156" t="s">
        <v>73</v>
      </c>
      <c r="L1" s="157"/>
      <c r="M1" s="158"/>
      <c r="N1" s="4">
        <v>18</v>
      </c>
      <c r="O1" s="159" t="s">
        <v>177</v>
      </c>
      <c r="P1" s="157"/>
      <c r="Q1" s="158"/>
      <c r="R1" s="5">
        <v>15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182</v>
      </c>
      <c r="B3" s="88" t="s">
        <v>273</v>
      </c>
      <c r="C3" s="12">
        <v>5</v>
      </c>
      <c r="D3" s="13">
        <v>3</v>
      </c>
      <c r="E3" s="13">
        <v>0</v>
      </c>
      <c r="F3" s="14">
        <v>0</v>
      </c>
      <c r="G3" s="12">
        <v>3</v>
      </c>
      <c r="H3" s="13">
        <v>3</v>
      </c>
      <c r="I3" s="13">
        <v>0</v>
      </c>
      <c r="J3" s="14">
        <v>2</v>
      </c>
      <c r="K3" s="12">
        <v>3</v>
      </c>
      <c r="L3" s="13">
        <v>1</v>
      </c>
      <c r="M3" s="13">
        <v>0</v>
      </c>
      <c r="N3" s="14">
        <v>0</v>
      </c>
      <c r="O3" s="12">
        <v>7</v>
      </c>
      <c r="P3" s="13">
        <v>5</v>
      </c>
      <c r="Q3" s="13">
        <v>1</v>
      </c>
      <c r="R3" s="14">
        <v>0</v>
      </c>
      <c r="S3" s="17"/>
    </row>
    <row r="4" spans="1:19" x14ac:dyDescent="0.25">
      <c r="A4" s="85" t="s">
        <v>184</v>
      </c>
      <c r="B4" s="88" t="s">
        <v>196</v>
      </c>
      <c r="C4" s="12">
        <v>5</v>
      </c>
      <c r="D4" s="13">
        <v>2</v>
      </c>
      <c r="E4" s="13">
        <v>0</v>
      </c>
      <c r="F4" s="14">
        <v>1</v>
      </c>
      <c r="G4" s="115">
        <v>3</v>
      </c>
      <c r="H4" s="116">
        <v>3</v>
      </c>
      <c r="I4" s="116">
        <v>0</v>
      </c>
      <c r="J4" s="117">
        <v>0</v>
      </c>
      <c r="K4" s="115">
        <v>4</v>
      </c>
      <c r="L4" s="116">
        <v>2</v>
      </c>
      <c r="M4" s="116">
        <v>2</v>
      </c>
      <c r="N4" s="117">
        <v>0</v>
      </c>
      <c r="O4" s="12">
        <v>4</v>
      </c>
      <c r="P4" s="13">
        <v>2</v>
      </c>
      <c r="Q4" s="13">
        <v>0</v>
      </c>
      <c r="R4" s="14">
        <v>0</v>
      </c>
      <c r="S4" s="17"/>
    </row>
    <row r="5" spans="1:19" x14ac:dyDescent="0.25">
      <c r="A5" s="85" t="s">
        <v>134</v>
      </c>
      <c r="B5" s="88" t="s">
        <v>123</v>
      </c>
      <c r="C5" s="12">
        <v>5</v>
      </c>
      <c r="D5" s="13">
        <v>4</v>
      </c>
      <c r="E5" s="13">
        <v>0</v>
      </c>
      <c r="F5" s="14">
        <v>9</v>
      </c>
      <c r="G5" s="115">
        <v>3</v>
      </c>
      <c r="H5" s="116">
        <v>2</v>
      </c>
      <c r="I5" s="116">
        <v>0</v>
      </c>
      <c r="J5" s="117">
        <v>5</v>
      </c>
      <c r="K5" s="115">
        <v>4</v>
      </c>
      <c r="L5" s="116">
        <v>1</v>
      </c>
      <c r="M5" s="116">
        <v>0</v>
      </c>
      <c r="N5" s="117">
        <v>3</v>
      </c>
      <c r="O5" s="12">
        <v>6</v>
      </c>
      <c r="P5" s="13">
        <v>5</v>
      </c>
      <c r="Q5" s="13">
        <v>0</v>
      </c>
      <c r="R5" s="14">
        <v>2</v>
      </c>
      <c r="S5" s="17"/>
    </row>
    <row r="6" spans="1:19" x14ac:dyDescent="0.25">
      <c r="A6" s="85" t="s">
        <v>183</v>
      </c>
      <c r="B6" s="88" t="s">
        <v>91</v>
      </c>
      <c r="C6" s="12">
        <v>5</v>
      </c>
      <c r="D6" s="13">
        <v>1</v>
      </c>
      <c r="E6" s="13">
        <v>1</v>
      </c>
      <c r="F6" s="14">
        <v>0</v>
      </c>
      <c r="G6" s="115">
        <v>2</v>
      </c>
      <c r="H6" s="116">
        <v>2</v>
      </c>
      <c r="I6" s="116">
        <v>0</v>
      </c>
      <c r="J6" s="117">
        <v>1</v>
      </c>
      <c r="K6" s="115">
        <v>4</v>
      </c>
      <c r="L6" s="116">
        <v>1</v>
      </c>
      <c r="M6" s="116">
        <v>2</v>
      </c>
      <c r="N6" s="117">
        <v>2</v>
      </c>
      <c r="O6" s="12">
        <v>6</v>
      </c>
      <c r="P6" s="13">
        <v>3</v>
      </c>
      <c r="Q6" s="13">
        <v>2</v>
      </c>
      <c r="R6" s="14">
        <v>1</v>
      </c>
      <c r="S6" s="17" t="s">
        <v>8</v>
      </c>
    </row>
    <row r="7" spans="1:19" x14ac:dyDescent="0.25">
      <c r="A7" s="85" t="s">
        <v>155</v>
      </c>
      <c r="B7" s="88" t="s">
        <v>197</v>
      </c>
      <c r="C7" s="12">
        <v>5</v>
      </c>
      <c r="D7" s="13">
        <v>2</v>
      </c>
      <c r="E7" s="13">
        <v>2</v>
      </c>
      <c r="F7" s="14">
        <v>1</v>
      </c>
      <c r="G7" s="115">
        <v>2</v>
      </c>
      <c r="H7" s="116">
        <v>2</v>
      </c>
      <c r="I7" s="116">
        <v>0</v>
      </c>
      <c r="J7" s="117">
        <v>0</v>
      </c>
      <c r="K7" s="115">
        <v>2</v>
      </c>
      <c r="L7" s="116">
        <v>0</v>
      </c>
      <c r="M7" s="116">
        <v>2</v>
      </c>
      <c r="N7" s="117">
        <v>0</v>
      </c>
      <c r="O7" s="12">
        <v>6</v>
      </c>
      <c r="P7" s="13">
        <v>3</v>
      </c>
      <c r="Q7" s="13">
        <v>2</v>
      </c>
      <c r="R7" s="14">
        <v>1</v>
      </c>
      <c r="S7" s="17"/>
    </row>
    <row r="8" spans="1:19" x14ac:dyDescent="0.25">
      <c r="A8" s="85" t="s">
        <v>154</v>
      </c>
      <c r="B8" s="88" t="s">
        <v>124</v>
      </c>
      <c r="C8" s="12">
        <v>2</v>
      </c>
      <c r="D8" s="13">
        <v>0</v>
      </c>
      <c r="E8" s="13">
        <v>1</v>
      </c>
      <c r="F8" s="14">
        <v>0</v>
      </c>
      <c r="G8" s="115">
        <v>2</v>
      </c>
      <c r="H8" s="116">
        <v>0</v>
      </c>
      <c r="I8" s="116">
        <v>1</v>
      </c>
      <c r="J8" s="117">
        <v>0</v>
      </c>
      <c r="K8" s="115">
        <v>0</v>
      </c>
      <c r="L8" s="116">
        <v>0</v>
      </c>
      <c r="M8" s="116">
        <v>0</v>
      </c>
      <c r="N8" s="117">
        <v>0</v>
      </c>
      <c r="O8" s="12">
        <v>3</v>
      </c>
      <c r="P8" s="13">
        <v>1</v>
      </c>
      <c r="Q8" s="13">
        <v>1</v>
      </c>
      <c r="R8" s="14">
        <v>1</v>
      </c>
      <c r="S8" s="17"/>
    </row>
    <row r="9" spans="1:19" x14ac:dyDescent="0.25">
      <c r="A9" s="85" t="s">
        <v>198</v>
      </c>
      <c r="B9" s="88" t="s">
        <v>250</v>
      </c>
      <c r="C9" s="12">
        <v>3</v>
      </c>
      <c r="D9" s="13">
        <v>0</v>
      </c>
      <c r="E9" s="13">
        <v>1</v>
      </c>
      <c r="F9" s="14">
        <v>0</v>
      </c>
      <c r="G9" s="115">
        <v>0</v>
      </c>
      <c r="H9" s="116">
        <v>0</v>
      </c>
      <c r="I9" s="116">
        <v>0</v>
      </c>
      <c r="J9" s="117">
        <v>0</v>
      </c>
      <c r="K9" s="115">
        <v>1</v>
      </c>
      <c r="L9" s="116">
        <v>0</v>
      </c>
      <c r="M9" s="116">
        <v>1</v>
      </c>
      <c r="N9" s="117">
        <v>0</v>
      </c>
      <c r="O9" s="12">
        <v>0</v>
      </c>
      <c r="P9" s="13">
        <v>0</v>
      </c>
      <c r="Q9" s="13">
        <v>0</v>
      </c>
      <c r="R9" s="14">
        <v>0</v>
      </c>
      <c r="S9" s="17"/>
    </row>
    <row r="10" spans="1:19" x14ac:dyDescent="0.25">
      <c r="A10" s="85" t="s">
        <v>185</v>
      </c>
      <c r="B10" s="88" t="s">
        <v>305</v>
      </c>
      <c r="C10" s="12"/>
      <c r="D10" s="13"/>
      <c r="E10" s="13"/>
      <c r="F10" s="14"/>
      <c r="G10" s="115">
        <v>0</v>
      </c>
      <c r="H10" s="116">
        <v>0</v>
      </c>
      <c r="I10" s="116">
        <v>0</v>
      </c>
      <c r="J10" s="117">
        <v>0</v>
      </c>
      <c r="K10" s="115">
        <v>2</v>
      </c>
      <c r="L10" s="116">
        <v>0</v>
      </c>
      <c r="M10" s="116">
        <v>1</v>
      </c>
      <c r="N10" s="117">
        <v>0</v>
      </c>
      <c r="O10" s="12"/>
      <c r="P10" s="13"/>
      <c r="Q10" s="13"/>
      <c r="R10" s="14"/>
      <c r="S10" s="17"/>
    </row>
    <row r="11" spans="1:19" x14ac:dyDescent="0.25">
      <c r="A11" s="85" t="s">
        <v>163</v>
      </c>
      <c r="B11" s="88" t="s">
        <v>76</v>
      </c>
      <c r="C11" s="12"/>
      <c r="D11" s="13"/>
      <c r="E11" s="13"/>
      <c r="F11" s="14"/>
      <c r="G11" s="115"/>
      <c r="H11" s="116"/>
      <c r="I11" s="116"/>
      <c r="J11" s="117"/>
      <c r="K11" s="115">
        <v>4</v>
      </c>
      <c r="L11" s="116">
        <v>1</v>
      </c>
      <c r="M11" s="116">
        <v>0</v>
      </c>
      <c r="N11" s="117">
        <v>0</v>
      </c>
      <c r="O11" s="15">
        <v>6</v>
      </c>
      <c r="P11" s="13">
        <v>4</v>
      </c>
      <c r="Q11" s="13">
        <v>0</v>
      </c>
      <c r="R11" s="16">
        <v>0</v>
      </c>
      <c r="S11" s="17"/>
    </row>
    <row r="12" spans="1:19" x14ac:dyDescent="0.25">
      <c r="A12" s="85" t="s">
        <v>132</v>
      </c>
      <c r="B12" s="88" t="s">
        <v>52</v>
      </c>
      <c r="C12" s="12"/>
      <c r="D12" s="13"/>
      <c r="E12" s="13"/>
      <c r="F12" s="14"/>
      <c r="G12" s="115"/>
      <c r="H12" s="116"/>
      <c r="I12" s="116"/>
      <c r="J12" s="117"/>
      <c r="K12" s="115"/>
      <c r="L12" s="116"/>
      <c r="M12" s="116"/>
      <c r="N12" s="117"/>
      <c r="O12" s="15"/>
      <c r="P12" s="13"/>
      <c r="Q12" s="13"/>
      <c r="R12" s="16"/>
      <c r="S12" s="17"/>
    </row>
    <row r="13" spans="1:19" x14ac:dyDescent="0.25">
      <c r="A13" s="85"/>
      <c r="B13" s="88"/>
      <c r="C13" s="12"/>
      <c r="D13" s="13"/>
      <c r="E13" s="13"/>
      <c r="F13" s="14"/>
      <c r="G13" s="115"/>
      <c r="H13" s="116"/>
      <c r="I13" s="116"/>
      <c r="J13" s="117"/>
      <c r="K13" s="115"/>
      <c r="L13" s="116"/>
      <c r="M13" s="116"/>
      <c r="N13" s="117"/>
      <c r="O13" s="15"/>
      <c r="P13" s="13"/>
      <c r="Q13" s="13"/>
      <c r="R13" s="16"/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36"/>
      <c r="P18" s="108"/>
      <c r="Q18" s="108"/>
      <c r="R18" s="110"/>
      <c r="S18" s="17"/>
    </row>
    <row r="19" spans="1:24" x14ac:dyDescent="0.25">
      <c r="A19" s="18" t="s">
        <v>9</v>
      </c>
      <c r="B19" s="154" t="s">
        <v>52</v>
      </c>
      <c r="C19" s="20">
        <v>30</v>
      </c>
      <c r="D19" s="21">
        <v>12</v>
      </c>
      <c r="E19" s="21">
        <v>5</v>
      </c>
      <c r="F19" s="22">
        <v>11</v>
      </c>
      <c r="G19" s="20">
        <v>15</v>
      </c>
      <c r="H19" s="21">
        <v>12</v>
      </c>
      <c r="I19" s="21">
        <v>1</v>
      </c>
      <c r="J19" s="22">
        <v>8</v>
      </c>
      <c r="K19" s="20">
        <v>24</v>
      </c>
      <c r="L19" s="21">
        <v>6</v>
      </c>
      <c r="M19" s="21">
        <v>8</v>
      </c>
      <c r="N19" s="22">
        <v>5</v>
      </c>
      <c r="O19" s="20">
        <v>38</v>
      </c>
      <c r="P19" s="21">
        <v>23</v>
      </c>
      <c r="Q19" s="21">
        <v>6</v>
      </c>
      <c r="R19" s="23">
        <v>5</v>
      </c>
      <c r="S19" s="24"/>
    </row>
    <row r="20" spans="1:24" x14ac:dyDescent="0.25">
      <c r="A20" s="18"/>
      <c r="B20" s="155" t="s">
        <v>211</v>
      </c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30</v>
      </c>
      <c r="D22" s="29">
        <f t="shared" si="0"/>
        <v>12</v>
      </c>
      <c r="E22" s="29">
        <f t="shared" si="0"/>
        <v>5</v>
      </c>
      <c r="F22" s="29">
        <f t="shared" si="0"/>
        <v>11</v>
      </c>
      <c r="G22" s="29">
        <f t="shared" si="0"/>
        <v>15</v>
      </c>
      <c r="H22" s="29">
        <f t="shared" si="0"/>
        <v>12</v>
      </c>
      <c r="I22" s="29">
        <f t="shared" si="0"/>
        <v>1</v>
      </c>
      <c r="J22" s="29">
        <f t="shared" si="0"/>
        <v>8</v>
      </c>
      <c r="K22" s="29">
        <f t="shared" si="0"/>
        <v>24</v>
      </c>
      <c r="L22" s="29">
        <f t="shared" si="0"/>
        <v>6</v>
      </c>
      <c r="M22" s="29">
        <f t="shared" si="0"/>
        <v>8</v>
      </c>
      <c r="N22" s="29">
        <f t="shared" si="0"/>
        <v>5</v>
      </c>
      <c r="O22" s="29">
        <f t="shared" si="0"/>
        <v>38</v>
      </c>
      <c r="P22" s="29">
        <f t="shared" si="0"/>
        <v>23</v>
      </c>
      <c r="Q22" s="29">
        <f t="shared" si="0"/>
        <v>6</v>
      </c>
      <c r="R22" s="28">
        <f t="shared" si="0"/>
        <v>5</v>
      </c>
      <c r="S22" s="24"/>
    </row>
    <row r="23" spans="1:24" ht="13.8" thickBot="1" x14ac:dyDescent="0.3">
      <c r="A23" s="18"/>
      <c r="B23" s="28" t="s">
        <v>11</v>
      </c>
      <c r="C23" s="30">
        <f>C22</f>
        <v>30</v>
      </c>
      <c r="D23" s="30">
        <f>D22</f>
        <v>12</v>
      </c>
      <c r="E23" s="30">
        <f>E22</f>
        <v>5</v>
      </c>
      <c r="F23" s="30">
        <f>F22</f>
        <v>11</v>
      </c>
      <c r="G23" s="30">
        <f t="shared" ref="G23:R23" si="1">SUM(C23,G22)</f>
        <v>45</v>
      </c>
      <c r="H23" s="30">
        <f t="shared" si="1"/>
        <v>24</v>
      </c>
      <c r="I23" s="30">
        <f t="shared" si="1"/>
        <v>6</v>
      </c>
      <c r="J23" s="30">
        <f t="shared" si="1"/>
        <v>19</v>
      </c>
      <c r="K23" s="30">
        <f t="shared" si="1"/>
        <v>69</v>
      </c>
      <c r="L23" s="30">
        <f t="shared" si="1"/>
        <v>30</v>
      </c>
      <c r="M23" s="30">
        <f t="shared" si="1"/>
        <v>14</v>
      </c>
      <c r="N23" s="30">
        <f t="shared" si="1"/>
        <v>24</v>
      </c>
      <c r="O23" s="31">
        <f t="shared" si="1"/>
        <v>107</v>
      </c>
      <c r="P23" s="30">
        <f t="shared" si="1"/>
        <v>53</v>
      </c>
      <c r="Q23" s="30">
        <f t="shared" si="1"/>
        <v>20</v>
      </c>
      <c r="R23" s="32">
        <f t="shared" si="1"/>
        <v>29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35</v>
      </c>
      <c r="D25" s="157"/>
      <c r="E25" s="158"/>
      <c r="F25" s="4">
        <v>22</v>
      </c>
      <c r="G25" s="156" t="s">
        <v>39</v>
      </c>
      <c r="H25" s="157"/>
      <c r="I25" s="158"/>
      <c r="J25" s="4">
        <v>9</v>
      </c>
      <c r="K25" s="156" t="s">
        <v>72</v>
      </c>
      <c r="L25" s="157"/>
      <c r="M25" s="158"/>
      <c r="N25" s="4">
        <v>17</v>
      </c>
      <c r="O25" s="159" t="s">
        <v>126</v>
      </c>
      <c r="P25" s="157"/>
      <c r="Q25" s="158"/>
      <c r="R25" s="5">
        <v>10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88</v>
      </c>
      <c r="B27" s="88" t="str">
        <f t="shared" si="2"/>
        <v>Ed Brown</v>
      </c>
      <c r="C27" s="12">
        <v>4</v>
      </c>
      <c r="D27" s="13">
        <v>2</v>
      </c>
      <c r="E27" s="13">
        <v>0</v>
      </c>
      <c r="F27" s="14">
        <v>1</v>
      </c>
      <c r="G27" s="12">
        <v>5</v>
      </c>
      <c r="H27" s="13">
        <v>0</v>
      </c>
      <c r="I27" s="13">
        <v>2</v>
      </c>
      <c r="J27" s="14">
        <v>1</v>
      </c>
      <c r="K27" s="12">
        <v>4</v>
      </c>
      <c r="L27" s="13">
        <v>1</v>
      </c>
      <c r="M27" s="13">
        <v>1</v>
      </c>
      <c r="N27" s="14">
        <v>2</v>
      </c>
      <c r="O27" s="15">
        <v>5</v>
      </c>
      <c r="P27" s="13">
        <v>4</v>
      </c>
      <c r="Q27" s="13">
        <v>1</v>
      </c>
      <c r="R27" s="16">
        <v>2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45</v>
      </c>
      <c r="B28" s="88" t="str">
        <f t="shared" si="2"/>
        <v>John Boggs</v>
      </c>
      <c r="C28" s="12"/>
      <c r="D28" s="13"/>
      <c r="E28" s="13"/>
      <c r="F28" s="14"/>
      <c r="G28" s="12"/>
      <c r="H28" s="13"/>
      <c r="I28" s="13"/>
      <c r="J28" s="14"/>
      <c r="K28" s="12"/>
      <c r="L28" s="13"/>
      <c r="M28" s="13"/>
      <c r="N28" s="14"/>
      <c r="O28" s="15"/>
      <c r="P28" s="13"/>
      <c r="Q28" s="13"/>
      <c r="R28" s="16"/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17</v>
      </c>
      <c r="B29" s="88" t="str">
        <f t="shared" si="2"/>
        <v>Jason Ackiss</v>
      </c>
      <c r="C29" s="12">
        <v>4</v>
      </c>
      <c r="D29" s="13">
        <v>2</v>
      </c>
      <c r="E29" s="13">
        <v>0</v>
      </c>
      <c r="F29" s="14">
        <v>0</v>
      </c>
      <c r="G29" s="12">
        <v>5</v>
      </c>
      <c r="H29" s="13">
        <v>3</v>
      </c>
      <c r="I29" s="13">
        <v>1</v>
      </c>
      <c r="J29" s="14">
        <v>5</v>
      </c>
      <c r="K29" s="12">
        <v>4</v>
      </c>
      <c r="L29" s="13">
        <v>2</v>
      </c>
      <c r="M29" s="13">
        <v>0</v>
      </c>
      <c r="N29" s="14">
        <v>6</v>
      </c>
      <c r="O29" s="15">
        <v>5</v>
      </c>
      <c r="P29" s="13">
        <v>3</v>
      </c>
      <c r="Q29" s="13">
        <v>2</v>
      </c>
      <c r="R29" s="16">
        <v>6</v>
      </c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41</v>
      </c>
      <c r="B30" s="88" t="str">
        <f t="shared" si="2"/>
        <v>James Monza</v>
      </c>
      <c r="C30" s="12">
        <v>4</v>
      </c>
      <c r="D30" s="13">
        <v>1</v>
      </c>
      <c r="E30" s="13">
        <v>0</v>
      </c>
      <c r="F30" s="14">
        <v>0</v>
      </c>
      <c r="G30" s="12">
        <v>5</v>
      </c>
      <c r="H30" s="13">
        <v>3</v>
      </c>
      <c r="I30" s="13">
        <v>1</v>
      </c>
      <c r="J30" s="14">
        <v>5</v>
      </c>
      <c r="K30" s="12">
        <v>4</v>
      </c>
      <c r="L30" s="13">
        <v>2</v>
      </c>
      <c r="M30" s="13">
        <v>1</v>
      </c>
      <c r="N30" s="14">
        <v>4</v>
      </c>
      <c r="O30" s="15">
        <v>5</v>
      </c>
      <c r="P30" s="13">
        <v>1</v>
      </c>
      <c r="Q30" s="13">
        <v>3</v>
      </c>
      <c r="R30" s="16">
        <v>2</v>
      </c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15</v>
      </c>
      <c r="B31" s="88" t="str">
        <f t="shared" si="2"/>
        <v>John Lombardo</v>
      </c>
      <c r="C31" s="12">
        <v>4</v>
      </c>
      <c r="D31" s="13">
        <v>1</v>
      </c>
      <c r="E31" s="13">
        <v>0</v>
      </c>
      <c r="F31" s="14">
        <v>0</v>
      </c>
      <c r="G31" s="12">
        <v>5</v>
      </c>
      <c r="H31" s="13">
        <v>4</v>
      </c>
      <c r="I31" s="13">
        <v>1</v>
      </c>
      <c r="J31" s="14">
        <v>0</v>
      </c>
      <c r="K31" s="12">
        <v>3</v>
      </c>
      <c r="L31" s="13">
        <v>0</v>
      </c>
      <c r="M31" s="13">
        <v>1</v>
      </c>
      <c r="N31" s="14">
        <v>0</v>
      </c>
      <c r="O31" s="15">
        <v>4</v>
      </c>
      <c r="P31" s="13">
        <v>2</v>
      </c>
      <c r="Q31" s="13">
        <v>1</v>
      </c>
      <c r="R31" s="16">
        <v>0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20</v>
      </c>
      <c r="B32" s="88" t="str">
        <f t="shared" si="2"/>
        <v>Paul Howard</v>
      </c>
      <c r="C32" s="12">
        <v>4</v>
      </c>
      <c r="D32" s="13">
        <v>0</v>
      </c>
      <c r="E32" s="13">
        <v>0</v>
      </c>
      <c r="F32" s="14">
        <v>1</v>
      </c>
      <c r="G32" s="12">
        <v>5</v>
      </c>
      <c r="H32" s="13">
        <v>1</v>
      </c>
      <c r="I32" s="13">
        <v>1</v>
      </c>
      <c r="J32" s="14">
        <v>1</v>
      </c>
      <c r="K32" s="12">
        <v>4</v>
      </c>
      <c r="L32" s="13">
        <v>0</v>
      </c>
      <c r="M32" s="13">
        <v>2</v>
      </c>
      <c r="N32" s="14">
        <v>0</v>
      </c>
      <c r="O32" s="15">
        <v>0</v>
      </c>
      <c r="P32" s="13">
        <v>0</v>
      </c>
      <c r="Q32" s="13">
        <v>0</v>
      </c>
      <c r="R32" s="16">
        <v>0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30</v>
      </c>
      <c r="B33" s="88" t="str">
        <f t="shared" si="2"/>
        <v>Robert Fairfax</v>
      </c>
      <c r="C33" s="12">
        <v>4</v>
      </c>
      <c r="D33" s="13">
        <v>0</v>
      </c>
      <c r="E33" s="13">
        <v>1</v>
      </c>
      <c r="F33" s="14">
        <v>0</v>
      </c>
      <c r="G33" s="12">
        <v>4</v>
      </c>
      <c r="H33" s="13">
        <v>0</v>
      </c>
      <c r="I33" s="13">
        <v>2</v>
      </c>
      <c r="J33" s="14">
        <v>0</v>
      </c>
      <c r="K33" s="12">
        <v>3</v>
      </c>
      <c r="L33" s="13">
        <v>0</v>
      </c>
      <c r="M33" s="13">
        <v>1</v>
      </c>
      <c r="N33" s="14">
        <v>0</v>
      </c>
      <c r="O33" s="15">
        <v>4</v>
      </c>
      <c r="P33" s="13">
        <v>1</v>
      </c>
      <c r="Q33" s="13">
        <v>3</v>
      </c>
      <c r="R33" s="16">
        <v>1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71</v>
      </c>
      <c r="B34" s="88" t="str">
        <f t="shared" si="2"/>
        <v>FaShandra Howard</v>
      </c>
      <c r="C34" s="12"/>
      <c r="D34" s="13"/>
      <c r="E34" s="13"/>
      <c r="F34" s="14"/>
      <c r="G34" s="12">
        <v>0</v>
      </c>
      <c r="H34" s="13">
        <v>0</v>
      </c>
      <c r="I34" s="13">
        <v>0</v>
      </c>
      <c r="J34" s="14">
        <v>0</v>
      </c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25</v>
      </c>
      <c r="B35" s="88" t="str">
        <f t="shared" si="2"/>
        <v>Ron Brown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>
        <v>5</v>
      </c>
      <c r="P35" s="13">
        <v>0</v>
      </c>
      <c r="Q35" s="13">
        <v>3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23</v>
      </c>
      <c r="B36" s="88" t="str">
        <f t="shared" si="2"/>
        <v>Darnell Booker</v>
      </c>
      <c r="C36" s="12"/>
      <c r="D36" s="13"/>
      <c r="E36" s="13"/>
      <c r="F36" s="14"/>
      <c r="G36" s="12">
        <v>0</v>
      </c>
      <c r="H36" s="13">
        <v>0</v>
      </c>
      <c r="I36" s="13">
        <v>0</v>
      </c>
      <c r="J36" s="14">
        <v>1</v>
      </c>
      <c r="K36" s="12">
        <v>1</v>
      </c>
      <c r="L36" s="13">
        <v>0</v>
      </c>
      <c r="M36" s="13">
        <v>1</v>
      </c>
      <c r="N36" s="14">
        <v>0</v>
      </c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Darnell Booker</v>
      </c>
      <c r="C43" s="20">
        <v>24</v>
      </c>
      <c r="D43" s="21">
        <v>6</v>
      </c>
      <c r="E43" s="21">
        <v>1</v>
      </c>
      <c r="F43" s="22">
        <v>2</v>
      </c>
      <c r="G43" s="20">
        <v>29</v>
      </c>
      <c r="H43" s="21">
        <v>11</v>
      </c>
      <c r="I43" s="21">
        <v>8</v>
      </c>
      <c r="J43" s="22">
        <v>13</v>
      </c>
      <c r="K43" s="20">
        <v>22</v>
      </c>
      <c r="L43" s="21">
        <v>5</v>
      </c>
      <c r="M43" s="21">
        <v>6</v>
      </c>
      <c r="N43" s="22">
        <v>12</v>
      </c>
      <c r="O43" s="20">
        <v>28</v>
      </c>
      <c r="P43" s="21">
        <v>11</v>
      </c>
      <c r="Q43" s="21">
        <v>13</v>
      </c>
      <c r="R43" s="23">
        <v>11</v>
      </c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Donna Moore</v>
      </c>
      <c r="C44" s="92"/>
      <c r="D44" s="56"/>
      <c r="E44" s="56"/>
      <c r="F44" s="93"/>
      <c r="G44" s="92"/>
      <c r="H44" s="56"/>
      <c r="I44" s="56"/>
      <c r="J44" s="93"/>
      <c r="K44" s="92">
        <v>1</v>
      </c>
      <c r="L44" s="56">
        <v>0</v>
      </c>
      <c r="M44" s="56">
        <v>1</v>
      </c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24</v>
      </c>
      <c r="D46" s="29">
        <f t="shared" si="3"/>
        <v>6</v>
      </c>
      <c r="E46" s="29">
        <f t="shared" si="3"/>
        <v>1</v>
      </c>
      <c r="F46" s="29">
        <f t="shared" si="3"/>
        <v>2</v>
      </c>
      <c r="G46" s="29">
        <f t="shared" si="3"/>
        <v>29</v>
      </c>
      <c r="H46" s="29">
        <f t="shared" si="3"/>
        <v>11</v>
      </c>
      <c r="I46" s="29">
        <f t="shared" si="3"/>
        <v>8</v>
      </c>
      <c r="J46" s="29">
        <f t="shared" si="3"/>
        <v>13</v>
      </c>
      <c r="K46" s="29">
        <f t="shared" si="3"/>
        <v>23</v>
      </c>
      <c r="L46" s="29">
        <f t="shared" si="3"/>
        <v>5</v>
      </c>
      <c r="M46" s="29">
        <f t="shared" si="3"/>
        <v>7</v>
      </c>
      <c r="N46" s="29">
        <f t="shared" si="3"/>
        <v>12</v>
      </c>
      <c r="O46" s="29">
        <f t="shared" si="3"/>
        <v>28</v>
      </c>
      <c r="P46" s="29">
        <f t="shared" si="3"/>
        <v>11</v>
      </c>
      <c r="Q46" s="29">
        <f t="shared" si="3"/>
        <v>13</v>
      </c>
      <c r="R46" s="28">
        <f t="shared" si="3"/>
        <v>11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131</v>
      </c>
      <c r="D47" s="30">
        <f>SUM(P23,D46)</f>
        <v>59</v>
      </c>
      <c r="E47" s="30">
        <f>SUM(Q23,E46)</f>
        <v>21</v>
      </c>
      <c r="F47" s="30">
        <f>SUM(R23,F46)</f>
        <v>31</v>
      </c>
      <c r="G47" s="30">
        <f t="shared" ref="G47:R47" si="4">SUM(C47,G46)</f>
        <v>160</v>
      </c>
      <c r="H47" s="30">
        <f t="shared" si="4"/>
        <v>70</v>
      </c>
      <c r="I47" s="30">
        <f t="shared" si="4"/>
        <v>29</v>
      </c>
      <c r="J47" s="30">
        <f t="shared" si="4"/>
        <v>44</v>
      </c>
      <c r="K47" s="30">
        <f t="shared" si="4"/>
        <v>183</v>
      </c>
      <c r="L47" s="30">
        <f t="shared" si="4"/>
        <v>75</v>
      </c>
      <c r="M47" s="30">
        <f t="shared" si="4"/>
        <v>36</v>
      </c>
      <c r="N47" s="30">
        <f t="shared" si="4"/>
        <v>56</v>
      </c>
      <c r="O47" s="31">
        <f t="shared" si="4"/>
        <v>211</v>
      </c>
      <c r="P47" s="30">
        <f t="shared" si="4"/>
        <v>86</v>
      </c>
      <c r="Q47" s="30">
        <f t="shared" si="4"/>
        <v>49</v>
      </c>
      <c r="R47" s="32">
        <f t="shared" si="4"/>
        <v>67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102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88</v>
      </c>
      <c r="B51" s="88" t="str">
        <f t="shared" ref="B51:B66" si="6">B27</f>
        <v>Ed Brown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36</v>
      </c>
      <c r="P51" s="90">
        <f t="shared" ref="P51:P66" si="8">SUM(D3,H3,L3,P3,D27,H27,L27,P27,D51,H51,L51)</f>
        <v>19</v>
      </c>
      <c r="Q51" s="90">
        <f t="shared" ref="Q51:Q66" si="9">SUM(E3,I3,M3,Q3,E27,I27,M27,Q27,E51,I51,M51)</f>
        <v>5</v>
      </c>
      <c r="R51" s="91">
        <f t="shared" ref="R51:R66" si="10">SUM(F3,J3,N3,R3,F27,J27,N27,R27,F51,J51,N51)</f>
        <v>8</v>
      </c>
      <c r="S51" s="86">
        <f>IF(O51=0,0,AVERAGE(P51/O51))</f>
        <v>0.52777777777777779</v>
      </c>
      <c r="U51" s="43" t="s">
        <v>182</v>
      </c>
      <c r="V51" s="88" t="s">
        <v>273</v>
      </c>
      <c r="W51" s="59">
        <v>8</v>
      </c>
      <c r="X51" s="59">
        <v>8</v>
      </c>
      <c r="Y51" s="60">
        <v>0.52777777777777779</v>
      </c>
      <c r="Z51" s="60" t="s">
        <v>114</v>
      </c>
      <c r="AA51" s="60">
        <v>1</v>
      </c>
      <c r="AB51" s="60" t="s">
        <v>114</v>
      </c>
      <c r="AC51" s="59">
        <v>8</v>
      </c>
      <c r="AD51" s="104">
        <v>0.52777777777777779</v>
      </c>
    </row>
    <row r="52" spans="1:30" x14ac:dyDescent="0.25">
      <c r="A52" s="85" t="str">
        <f t="shared" si="5"/>
        <v>45</v>
      </c>
      <c r="B52" s="88" t="str">
        <f t="shared" si="6"/>
        <v>John Boggs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16</v>
      </c>
      <c r="P52" s="56">
        <f t="shared" si="8"/>
        <v>9</v>
      </c>
      <c r="Q52" s="56">
        <f t="shared" si="9"/>
        <v>2</v>
      </c>
      <c r="R52" s="93">
        <f t="shared" si="10"/>
        <v>1</v>
      </c>
      <c r="S52" s="87">
        <f t="shared" ref="S52:S66" si="11">IF(O52=0,0,AVERAGE(P52/O52))</f>
        <v>0.5625</v>
      </c>
      <c r="U52" s="43" t="s">
        <v>184</v>
      </c>
      <c r="V52" s="88" t="s">
        <v>196</v>
      </c>
      <c r="W52" s="59">
        <v>1</v>
      </c>
      <c r="X52" s="59">
        <v>1</v>
      </c>
      <c r="Y52" s="60">
        <v>0.5625</v>
      </c>
      <c r="Z52" s="60" t="s">
        <v>213</v>
      </c>
      <c r="AA52" s="60">
        <v>0.25</v>
      </c>
      <c r="AB52" s="60" t="s">
        <v>114</v>
      </c>
      <c r="AC52" s="59">
        <v>4</v>
      </c>
      <c r="AD52" s="104">
        <v>0.45</v>
      </c>
    </row>
    <row r="53" spans="1:30" x14ac:dyDescent="0.25">
      <c r="A53" s="85" t="str">
        <f t="shared" si="5"/>
        <v>17</v>
      </c>
      <c r="B53" s="88" t="str">
        <f t="shared" si="6"/>
        <v>Jason Ackiss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36</v>
      </c>
      <c r="P53" s="56">
        <f t="shared" si="8"/>
        <v>22</v>
      </c>
      <c r="Q53" s="56">
        <f t="shared" si="9"/>
        <v>3</v>
      </c>
      <c r="R53" s="93">
        <f t="shared" si="10"/>
        <v>36</v>
      </c>
      <c r="S53" s="87">
        <f t="shared" si="11"/>
        <v>0.61111111111111116</v>
      </c>
      <c r="U53" s="43" t="s">
        <v>134</v>
      </c>
      <c r="V53" s="88" t="s">
        <v>123</v>
      </c>
      <c r="W53" s="59">
        <v>36</v>
      </c>
      <c r="X53" s="59">
        <v>36</v>
      </c>
      <c r="Y53" s="60">
        <v>0.61111111111111116</v>
      </c>
      <c r="Z53" s="60" t="s">
        <v>114</v>
      </c>
      <c r="AA53" s="60">
        <v>4.5</v>
      </c>
      <c r="AB53" s="60" t="s">
        <v>114</v>
      </c>
      <c r="AC53" s="59">
        <v>8</v>
      </c>
      <c r="AD53" s="104">
        <v>0.61111111111111116</v>
      </c>
    </row>
    <row r="54" spans="1:30" x14ac:dyDescent="0.25">
      <c r="A54" s="85" t="str">
        <f t="shared" si="5"/>
        <v>41</v>
      </c>
      <c r="B54" s="88" t="str">
        <f t="shared" si="6"/>
        <v>James Monza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35</v>
      </c>
      <c r="P54" s="56">
        <f t="shared" si="8"/>
        <v>14</v>
      </c>
      <c r="Q54" s="56">
        <f t="shared" si="9"/>
        <v>10</v>
      </c>
      <c r="R54" s="93">
        <f t="shared" si="10"/>
        <v>15</v>
      </c>
      <c r="S54" s="87">
        <f t="shared" si="11"/>
        <v>0.4</v>
      </c>
      <c r="U54" s="43" t="s">
        <v>183</v>
      </c>
      <c r="V54" s="88" t="s">
        <v>91</v>
      </c>
      <c r="W54" s="59">
        <v>15</v>
      </c>
      <c r="X54" s="59">
        <v>15</v>
      </c>
      <c r="Y54" s="60">
        <v>0.4</v>
      </c>
      <c r="Z54" s="60" t="s">
        <v>114</v>
      </c>
      <c r="AA54" s="60">
        <v>1.875</v>
      </c>
      <c r="AB54" s="60" t="s">
        <v>114</v>
      </c>
      <c r="AC54" s="59">
        <v>8</v>
      </c>
      <c r="AD54" s="104">
        <v>0.4</v>
      </c>
    </row>
    <row r="55" spans="1:30" x14ac:dyDescent="0.25">
      <c r="A55" s="85" t="str">
        <f t="shared" si="5"/>
        <v>15</v>
      </c>
      <c r="B55" s="88" t="str">
        <f t="shared" si="6"/>
        <v>John Lombardo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31</v>
      </c>
      <c r="P55" s="56">
        <f t="shared" si="8"/>
        <v>14</v>
      </c>
      <c r="Q55" s="56">
        <f t="shared" si="9"/>
        <v>9</v>
      </c>
      <c r="R55" s="93">
        <f t="shared" si="10"/>
        <v>2</v>
      </c>
      <c r="S55" s="87">
        <f t="shared" si="11"/>
        <v>0.45161290322580644</v>
      </c>
      <c r="U55" s="43" t="s">
        <v>155</v>
      </c>
      <c r="V55" s="88" t="s">
        <v>197</v>
      </c>
      <c r="W55" s="59">
        <v>2</v>
      </c>
      <c r="X55" s="59">
        <v>2</v>
      </c>
      <c r="Y55" s="60">
        <v>0.45161290322580644</v>
      </c>
      <c r="Z55" s="60" t="s">
        <v>114</v>
      </c>
      <c r="AA55" s="60">
        <v>0.25</v>
      </c>
      <c r="AB55" s="60" t="s">
        <v>114</v>
      </c>
      <c r="AC55" s="59">
        <v>8</v>
      </c>
      <c r="AD55" s="104">
        <v>0.45161290322580644</v>
      </c>
    </row>
    <row r="56" spans="1:30" x14ac:dyDescent="0.25">
      <c r="A56" s="85" t="str">
        <f t="shared" si="5"/>
        <v>20</v>
      </c>
      <c r="B56" s="88" t="str">
        <f t="shared" si="6"/>
        <v>Paul Howard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20</v>
      </c>
      <c r="P56" s="56">
        <f t="shared" si="8"/>
        <v>2</v>
      </c>
      <c r="Q56" s="56">
        <f t="shared" si="9"/>
        <v>6</v>
      </c>
      <c r="R56" s="93">
        <f t="shared" si="10"/>
        <v>3</v>
      </c>
      <c r="S56" s="87">
        <f t="shared" si="11"/>
        <v>0.1</v>
      </c>
      <c r="U56" s="43" t="s">
        <v>154</v>
      </c>
      <c r="V56" s="88" t="s">
        <v>124</v>
      </c>
      <c r="W56" s="59">
        <v>3</v>
      </c>
      <c r="X56" s="59">
        <v>3</v>
      </c>
      <c r="Y56" s="60">
        <v>0.1</v>
      </c>
      <c r="Z56" s="60" t="s">
        <v>114</v>
      </c>
      <c r="AA56" s="60">
        <v>0.375</v>
      </c>
      <c r="AB56" s="60" t="s">
        <v>114</v>
      </c>
      <c r="AC56" s="59">
        <v>8</v>
      </c>
      <c r="AD56" s="104">
        <v>0.1</v>
      </c>
    </row>
    <row r="57" spans="1:30" x14ac:dyDescent="0.25">
      <c r="A57" s="85" t="str">
        <f t="shared" si="5"/>
        <v>30</v>
      </c>
      <c r="B57" s="88" t="str">
        <f t="shared" si="6"/>
        <v>Robert Fairfax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19</v>
      </c>
      <c r="P57" s="56">
        <f t="shared" si="8"/>
        <v>1</v>
      </c>
      <c r="Q57" s="56">
        <f t="shared" si="9"/>
        <v>9</v>
      </c>
      <c r="R57" s="93">
        <f t="shared" si="10"/>
        <v>1</v>
      </c>
      <c r="S57" s="87">
        <f t="shared" si="11"/>
        <v>5.2631578947368418E-2</v>
      </c>
      <c r="U57" s="43" t="s">
        <v>198</v>
      </c>
      <c r="V57" s="88" t="s">
        <v>250</v>
      </c>
      <c r="W57" s="59">
        <v>1</v>
      </c>
      <c r="X57" s="59">
        <v>1</v>
      </c>
      <c r="Y57" s="60">
        <v>5.2631578947368418E-2</v>
      </c>
      <c r="Z57" s="60" t="s">
        <v>213</v>
      </c>
      <c r="AA57" s="60">
        <v>0.125</v>
      </c>
      <c r="AB57" s="60" t="s">
        <v>114</v>
      </c>
      <c r="AC57" s="59">
        <v>8</v>
      </c>
      <c r="AD57" s="104">
        <v>0.05</v>
      </c>
    </row>
    <row r="58" spans="1:30" x14ac:dyDescent="0.25">
      <c r="A58" s="85" t="str">
        <f t="shared" si="5"/>
        <v>71</v>
      </c>
      <c r="B58" s="88" t="str">
        <f t="shared" si="6"/>
        <v>FaShandra Howard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2</v>
      </c>
      <c r="P58" s="56">
        <f t="shared" si="8"/>
        <v>0</v>
      </c>
      <c r="Q58" s="56">
        <f t="shared" si="9"/>
        <v>1</v>
      </c>
      <c r="R58" s="93">
        <f t="shared" si="10"/>
        <v>0</v>
      </c>
      <c r="S58" s="87">
        <f t="shared" si="11"/>
        <v>0</v>
      </c>
      <c r="U58" s="43" t="s">
        <v>185</v>
      </c>
      <c r="V58" s="88" t="s">
        <v>305</v>
      </c>
      <c r="W58" s="59">
        <v>0</v>
      </c>
      <c r="X58" s="59" t="s">
        <v>319</v>
      </c>
      <c r="Y58" s="60">
        <v>0</v>
      </c>
      <c r="Z58" s="60" t="s">
        <v>213</v>
      </c>
      <c r="AA58" s="60">
        <v>0</v>
      </c>
      <c r="AB58" s="60" t="s">
        <v>209</v>
      </c>
      <c r="AC58" s="59">
        <v>3</v>
      </c>
      <c r="AD58" s="104">
        <v>0</v>
      </c>
    </row>
    <row r="59" spans="1:30" x14ac:dyDescent="0.25">
      <c r="A59" s="85" t="str">
        <f t="shared" si="5"/>
        <v>25</v>
      </c>
      <c r="B59" s="88" t="str">
        <f t="shared" si="6"/>
        <v>Ron Brown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15</v>
      </c>
      <c r="P59" s="56">
        <f t="shared" si="8"/>
        <v>5</v>
      </c>
      <c r="Q59" s="56">
        <f t="shared" si="9"/>
        <v>3</v>
      </c>
      <c r="R59" s="93">
        <f t="shared" si="10"/>
        <v>0</v>
      </c>
      <c r="S59" s="87">
        <f t="shared" si="11"/>
        <v>0.33333333333333331</v>
      </c>
      <c r="U59" s="43" t="s">
        <v>163</v>
      </c>
      <c r="V59" s="88" t="s">
        <v>76</v>
      </c>
      <c r="W59" s="59">
        <v>0</v>
      </c>
      <c r="X59" s="59" t="s">
        <v>319</v>
      </c>
      <c r="Y59" s="60">
        <v>0.33333333333333331</v>
      </c>
      <c r="Z59" s="60" t="s">
        <v>213</v>
      </c>
      <c r="AA59" s="60">
        <v>0</v>
      </c>
      <c r="AB59" s="60" t="s">
        <v>209</v>
      </c>
      <c r="AC59" s="59">
        <v>3</v>
      </c>
      <c r="AD59" s="104">
        <v>0.25</v>
      </c>
    </row>
    <row r="60" spans="1:30" x14ac:dyDescent="0.25">
      <c r="A60" s="85" t="str">
        <f t="shared" si="5"/>
        <v>23</v>
      </c>
      <c r="B60" s="88" t="str">
        <f t="shared" si="6"/>
        <v>Darnell Booker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1</v>
      </c>
      <c r="P60" s="56">
        <f t="shared" si="8"/>
        <v>0</v>
      </c>
      <c r="Q60" s="56">
        <f t="shared" si="9"/>
        <v>1</v>
      </c>
      <c r="R60" s="93">
        <f t="shared" si="10"/>
        <v>1</v>
      </c>
      <c r="S60" s="87">
        <f t="shared" si="11"/>
        <v>0</v>
      </c>
      <c r="U60" s="43" t="s">
        <v>132</v>
      </c>
      <c r="V60" s="88" t="s">
        <v>52</v>
      </c>
      <c r="W60" s="59">
        <v>1</v>
      </c>
      <c r="X60" s="59">
        <v>1</v>
      </c>
      <c r="Y60" s="60">
        <v>0</v>
      </c>
      <c r="Z60" s="60" t="s">
        <v>213</v>
      </c>
      <c r="AA60" s="60">
        <v>0.5</v>
      </c>
      <c r="AB60" s="60" t="s">
        <v>209</v>
      </c>
      <c r="AC60" s="59">
        <v>2</v>
      </c>
      <c r="AD60" s="104">
        <v>0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Darnell Booker</v>
      </c>
      <c r="C68" s="20"/>
      <c r="D68" s="21"/>
      <c r="E68" s="21"/>
      <c r="F68" s="22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210</v>
      </c>
      <c r="P68" s="21">
        <f t="shared" si="12"/>
        <v>86</v>
      </c>
      <c r="Q68" s="146">
        <f t="shared" si="12"/>
        <v>48</v>
      </c>
      <c r="R68" s="145"/>
      <c r="S68" s="147">
        <f>SUM(Q68/O68)</f>
        <v>0.22857142857142856</v>
      </c>
      <c r="V68" s="56" t="s">
        <v>23</v>
      </c>
      <c r="W68" s="59">
        <v>67</v>
      </c>
      <c r="X68" s="59">
        <v>67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Donna Moore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1</v>
      </c>
      <c r="P69" s="56">
        <f t="shared" si="12"/>
        <v>0</v>
      </c>
      <c r="Q69" s="56">
        <f t="shared" si="12"/>
        <v>1</v>
      </c>
      <c r="R69" s="93"/>
      <c r="S69" s="148">
        <f>SUM(Q69/O69)</f>
        <v>1</v>
      </c>
      <c r="V69" s="68" t="s">
        <v>24</v>
      </c>
      <c r="W69" s="63"/>
      <c r="X69" s="63"/>
      <c r="Y69" s="69">
        <v>0.61111111111111116</v>
      </c>
      <c r="Z69" s="69"/>
      <c r="AA69" s="69">
        <v>4.5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211</v>
      </c>
      <c r="P71" s="70">
        <f>SUM(P50:P65)</f>
        <v>86</v>
      </c>
      <c r="Q71" s="70">
        <f>SUM(Q50:Q65)</f>
        <v>49</v>
      </c>
      <c r="R71" s="70">
        <f>SUM(R50:R65)</f>
        <v>67</v>
      </c>
      <c r="S71" s="71">
        <f>AVERAGE(P71/O71)</f>
        <v>0.40758293838862558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211</v>
      </c>
      <c r="D72" s="29">
        <f>SUM(P47,D71)</f>
        <v>86</v>
      </c>
      <c r="E72" s="29">
        <f>SUM(Q47,E71)</f>
        <v>49</v>
      </c>
      <c r="F72" s="29">
        <f>SUM(R47,F71)</f>
        <v>67</v>
      </c>
      <c r="G72" s="29">
        <f t="shared" ref="G72:M72" si="14">SUM(C72,G71)</f>
        <v>211</v>
      </c>
      <c r="H72" s="29">
        <f t="shared" si="14"/>
        <v>86</v>
      </c>
      <c r="I72" s="29">
        <f t="shared" si="14"/>
        <v>49</v>
      </c>
      <c r="J72" s="29">
        <f t="shared" si="14"/>
        <v>67</v>
      </c>
      <c r="K72" s="29">
        <f t="shared" si="14"/>
        <v>211</v>
      </c>
      <c r="L72" s="29">
        <f t="shared" si="14"/>
        <v>86</v>
      </c>
      <c r="M72" s="29">
        <f t="shared" si="14"/>
        <v>49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0.46913580246913578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8</v>
      </c>
      <c r="E75" s="75" t="s">
        <v>32</v>
      </c>
      <c r="V75" s="79" t="s">
        <v>29</v>
      </c>
      <c r="W75" s="62" t="s">
        <v>52</v>
      </c>
      <c r="X75" s="81">
        <v>0.77142857142857146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211</v>
      </c>
      <c r="X76" s="151">
        <v>0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O1:Q1"/>
    <mergeCell ref="C1:E1"/>
    <mergeCell ref="G1:I1"/>
    <mergeCell ref="K1:M1"/>
    <mergeCell ref="V73:X73"/>
    <mergeCell ref="C49:E49"/>
    <mergeCell ref="G49:I49"/>
    <mergeCell ref="K49:M49"/>
    <mergeCell ref="K25:M25"/>
    <mergeCell ref="C25:E25"/>
    <mergeCell ref="G25:I25"/>
    <mergeCell ref="O25:Q25"/>
  </mergeCells>
  <phoneticPr fontId="0" type="noConversion"/>
  <conditionalFormatting sqref="Y51:Z67">
    <cfRule type="cellIs" dxfId="21" priority="1" stopIfTrue="1" operator="equal">
      <formula>$Y$69</formula>
    </cfRule>
  </conditionalFormatting>
  <conditionalFormatting sqref="AA51:AB67">
    <cfRule type="cellIs" dxfId="20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595B-5C5F-420F-8CB5-F9EA59174C34}">
  <sheetPr codeName="Sheet22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73</v>
      </c>
      <c r="D1" s="157"/>
      <c r="E1" s="158"/>
      <c r="F1" s="4">
        <v>15</v>
      </c>
      <c r="G1" s="156" t="s">
        <v>38</v>
      </c>
      <c r="H1" s="157"/>
      <c r="I1" s="158"/>
      <c r="J1" s="4">
        <v>12</v>
      </c>
      <c r="K1" s="156" t="s">
        <v>217</v>
      </c>
      <c r="L1" s="157"/>
      <c r="M1" s="158"/>
      <c r="N1" s="4">
        <v>15</v>
      </c>
      <c r="O1" s="156" t="s">
        <v>40</v>
      </c>
      <c r="P1" s="157"/>
      <c r="Q1" s="158"/>
      <c r="R1" s="4">
        <v>13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140</v>
      </c>
      <c r="B3" s="88" t="s">
        <v>306</v>
      </c>
      <c r="C3" s="12">
        <v>4</v>
      </c>
      <c r="D3" s="13">
        <v>2</v>
      </c>
      <c r="E3" s="13">
        <v>2</v>
      </c>
      <c r="F3" s="14">
        <v>0</v>
      </c>
      <c r="G3" s="12">
        <v>2</v>
      </c>
      <c r="H3" s="13">
        <v>0</v>
      </c>
      <c r="I3" s="13">
        <v>2</v>
      </c>
      <c r="J3" s="14">
        <v>1</v>
      </c>
      <c r="K3" s="12"/>
      <c r="L3" s="13"/>
      <c r="M3" s="13"/>
      <c r="N3" s="14"/>
      <c r="O3" s="12">
        <v>5</v>
      </c>
      <c r="P3" s="13">
        <v>3</v>
      </c>
      <c r="Q3" s="13">
        <v>1</v>
      </c>
      <c r="R3" s="14">
        <v>3</v>
      </c>
      <c r="S3" s="17"/>
    </row>
    <row r="4" spans="1:19" x14ac:dyDescent="0.25">
      <c r="A4" s="85" t="s">
        <v>135</v>
      </c>
      <c r="B4" s="88" t="s">
        <v>200</v>
      </c>
      <c r="C4" s="12">
        <v>4</v>
      </c>
      <c r="D4" s="13">
        <v>0</v>
      </c>
      <c r="E4" s="13">
        <v>2</v>
      </c>
      <c r="F4" s="14">
        <v>2</v>
      </c>
      <c r="G4" s="12"/>
      <c r="H4" s="13"/>
      <c r="I4" s="13"/>
      <c r="J4" s="14"/>
      <c r="K4" s="12">
        <v>4</v>
      </c>
      <c r="L4" s="13">
        <v>0</v>
      </c>
      <c r="M4" s="13">
        <v>2</v>
      </c>
      <c r="N4" s="14">
        <v>1</v>
      </c>
      <c r="O4" s="12">
        <v>4</v>
      </c>
      <c r="P4" s="13">
        <v>1</v>
      </c>
      <c r="Q4" s="13">
        <v>1</v>
      </c>
      <c r="R4" s="14">
        <v>3</v>
      </c>
      <c r="S4" s="17"/>
    </row>
    <row r="5" spans="1:19" x14ac:dyDescent="0.25">
      <c r="A5" s="85" t="s">
        <v>168</v>
      </c>
      <c r="B5" s="153" t="s">
        <v>280</v>
      </c>
      <c r="C5" s="129">
        <v>4</v>
      </c>
      <c r="D5" s="13">
        <v>2</v>
      </c>
      <c r="E5" s="13">
        <v>1</v>
      </c>
      <c r="F5" s="14">
        <v>0</v>
      </c>
      <c r="G5" s="12">
        <v>3</v>
      </c>
      <c r="H5" s="13">
        <v>1</v>
      </c>
      <c r="I5" s="13">
        <v>1</v>
      </c>
      <c r="J5" s="14">
        <v>1</v>
      </c>
      <c r="K5" s="12">
        <v>1</v>
      </c>
      <c r="L5" s="13">
        <v>1</v>
      </c>
      <c r="M5" s="13">
        <v>0</v>
      </c>
      <c r="N5" s="14">
        <v>0</v>
      </c>
      <c r="O5" s="12">
        <v>5</v>
      </c>
      <c r="P5" s="13">
        <v>3</v>
      </c>
      <c r="Q5" s="13">
        <v>2</v>
      </c>
      <c r="R5" s="14">
        <v>0</v>
      </c>
      <c r="S5" s="17"/>
    </row>
    <row r="6" spans="1:19" x14ac:dyDescent="0.25">
      <c r="A6" s="85" t="s">
        <v>198</v>
      </c>
      <c r="B6" s="88" t="s">
        <v>307</v>
      </c>
      <c r="C6" s="12">
        <v>2</v>
      </c>
      <c r="D6" s="13">
        <v>0</v>
      </c>
      <c r="E6" s="13">
        <v>1</v>
      </c>
      <c r="F6" s="14">
        <v>1</v>
      </c>
      <c r="G6" s="12"/>
      <c r="H6" s="13"/>
      <c r="I6" s="13"/>
      <c r="J6" s="14"/>
      <c r="K6" s="12">
        <v>2</v>
      </c>
      <c r="L6" s="13">
        <v>0</v>
      </c>
      <c r="M6" s="13">
        <v>2</v>
      </c>
      <c r="N6" s="14">
        <v>0</v>
      </c>
      <c r="O6" s="12">
        <v>3</v>
      </c>
      <c r="P6" s="13">
        <v>0</v>
      </c>
      <c r="Q6" s="13">
        <v>2</v>
      </c>
      <c r="R6" s="14">
        <v>0</v>
      </c>
      <c r="S6" s="17" t="s">
        <v>8</v>
      </c>
    </row>
    <row r="7" spans="1:19" x14ac:dyDescent="0.25">
      <c r="A7" s="85" t="s">
        <v>146</v>
      </c>
      <c r="B7" s="88" t="s">
        <v>272</v>
      </c>
      <c r="C7" s="12">
        <v>2</v>
      </c>
      <c r="D7" s="13">
        <v>0</v>
      </c>
      <c r="E7" s="13">
        <v>2</v>
      </c>
      <c r="F7" s="14">
        <v>0</v>
      </c>
      <c r="G7" s="12">
        <v>2</v>
      </c>
      <c r="H7" s="13">
        <v>0</v>
      </c>
      <c r="I7" s="13">
        <v>0</v>
      </c>
      <c r="J7" s="14">
        <v>0</v>
      </c>
      <c r="K7" s="12">
        <v>2</v>
      </c>
      <c r="L7" s="13">
        <v>0</v>
      </c>
      <c r="M7" s="13">
        <v>2</v>
      </c>
      <c r="N7" s="14">
        <v>2</v>
      </c>
      <c r="O7" s="12"/>
      <c r="P7" s="13"/>
      <c r="Q7" s="13"/>
      <c r="R7" s="14"/>
      <c r="S7" s="17"/>
    </row>
    <row r="8" spans="1:19" x14ac:dyDescent="0.25">
      <c r="A8" s="85" t="s">
        <v>134</v>
      </c>
      <c r="B8" s="88" t="s">
        <v>282</v>
      </c>
      <c r="C8" s="12">
        <v>3</v>
      </c>
      <c r="D8" s="13">
        <v>0</v>
      </c>
      <c r="E8" s="13">
        <v>2</v>
      </c>
      <c r="F8" s="14">
        <v>0</v>
      </c>
      <c r="G8" s="12">
        <v>3</v>
      </c>
      <c r="H8" s="13">
        <v>0</v>
      </c>
      <c r="I8" s="13">
        <v>1</v>
      </c>
      <c r="J8" s="14">
        <v>0</v>
      </c>
      <c r="K8" s="12">
        <v>4</v>
      </c>
      <c r="L8" s="13">
        <v>2</v>
      </c>
      <c r="M8" s="13">
        <v>0</v>
      </c>
      <c r="N8" s="14">
        <v>3</v>
      </c>
      <c r="O8" s="12">
        <v>4</v>
      </c>
      <c r="P8" s="13">
        <v>1</v>
      </c>
      <c r="Q8" s="13">
        <v>2</v>
      </c>
      <c r="R8" s="14">
        <v>5</v>
      </c>
      <c r="S8" s="17"/>
    </row>
    <row r="9" spans="1:19" x14ac:dyDescent="0.25">
      <c r="A9" s="85" t="s">
        <v>156</v>
      </c>
      <c r="B9" s="88" t="s">
        <v>248</v>
      </c>
      <c r="C9" s="12">
        <v>1</v>
      </c>
      <c r="D9" s="13">
        <v>0</v>
      </c>
      <c r="E9" s="13">
        <v>0</v>
      </c>
      <c r="F9" s="14">
        <v>0</v>
      </c>
      <c r="G9" s="12">
        <v>2</v>
      </c>
      <c r="H9" s="13">
        <v>0</v>
      </c>
      <c r="I9" s="13">
        <v>1</v>
      </c>
      <c r="J9" s="14">
        <v>0</v>
      </c>
      <c r="K9" s="12">
        <v>3</v>
      </c>
      <c r="L9" s="13">
        <v>0</v>
      </c>
      <c r="M9" s="13">
        <v>2</v>
      </c>
      <c r="N9" s="14">
        <v>0</v>
      </c>
      <c r="O9" s="12">
        <v>3</v>
      </c>
      <c r="P9" s="13">
        <v>0</v>
      </c>
      <c r="Q9" s="13">
        <v>3</v>
      </c>
      <c r="R9" s="14">
        <v>0</v>
      </c>
      <c r="S9" s="17"/>
    </row>
    <row r="10" spans="1:19" x14ac:dyDescent="0.25">
      <c r="A10" s="85" t="s">
        <v>166</v>
      </c>
      <c r="B10" s="88" t="s">
        <v>249</v>
      </c>
      <c r="C10" s="12">
        <v>2</v>
      </c>
      <c r="D10" s="13">
        <v>0</v>
      </c>
      <c r="E10" s="13">
        <v>1</v>
      </c>
      <c r="F10" s="14">
        <v>0</v>
      </c>
      <c r="G10" s="12">
        <v>1</v>
      </c>
      <c r="H10" s="13">
        <v>0</v>
      </c>
      <c r="I10" s="13">
        <v>1</v>
      </c>
      <c r="J10" s="14">
        <v>0</v>
      </c>
      <c r="K10" s="12"/>
      <c r="L10" s="13"/>
      <c r="M10" s="13"/>
      <c r="N10" s="14"/>
      <c r="O10" s="12">
        <v>1</v>
      </c>
      <c r="P10" s="13">
        <v>0</v>
      </c>
      <c r="Q10" s="13">
        <v>1</v>
      </c>
      <c r="R10" s="14">
        <v>0</v>
      </c>
      <c r="S10" s="17"/>
    </row>
    <row r="11" spans="1:19" x14ac:dyDescent="0.25">
      <c r="A11" s="85" t="s">
        <v>187</v>
      </c>
      <c r="B11" s="88" t="s">
        <v>308</v>
      </c>
      <c r="C11" s="12"/>
      <c r="D11" s="13"/>
      <c r="E11" s="13"/>
      <c r="F11" s="14"/>
      <c r="G11" s="12">
        <v>3</v>
      </c>
      <c r="H11" s="13">
        <v>0</v>
      </c>
      <c r="I11" s="13">
        <v>3</v>
      </c>
      <c r="J11" s="14">
        <v>0</v>
      </c>
      <c r="K11" s="12">
        <v>1</v>
      </c>
      <c r="L11" s="13">
        <v>0</v>
      </c>
      <c r="M11" s="13">
        <v>0</v>
      </c>
      <c r="N11" s="14">
        <v>0</v>
      </c>
      <c r="O11" s="12"/>
      <c r="P11" s="13"/>
      <c r="Q11" s="13"/>
      <c r="R11" s="14"/>
      <c r="S11" s="17"/>
    </row>
    <row r="12" spans="1:19" x14ac:dyDescent="0.25">
      <c r="A12" s="85" t="s">
        <v>137</v>
      </c>
      <c r="B12" s="153" t="s">
        <v>309</v>
      </c>
      <c r="C12" s="12"/>
      <c r="D12" s="13"/>
      <c r="E12" s="13"/>
      <c r="F12" s="14"/>
      <c r="G12" s="12">
        <v>1</v>
      </c>
      <c r="H12" s="13">
        <v>0</v>
      </c>
      <c r="I12" s="13">
        <v>1</v>
      </c>
      <c r="J12" s="14">
        <v>0</v>
      </c>
      <c r="K12" s="12">
        <v>1</v>
      </c>
      <c r="L12" s="13">
        <v>0</v>
      </c>
      <c r="M12" s="13">
        <v>1</v>
      </c>
      <c r="N12" s="14">
        <v>0</v>
      </c>
      <c r="O12" s="12"/>
      <c r="P12" s="13"/>
      <c r="Q12" s="13"/>
      <c r="R12" s="14"/>
      <c r="S12" s="17"/>
    </row>
    <row r="13" spans="1:19" x14ac:dyDescent="0.25">
      <c r="A13" s="85" t="s">
        <v>163</v>
      </c>
      <c r="B13" s="88" t="s">
        <v>281</v>
      </c>
      <c r="C13" s="12"/>
      <c r="D13" s="13"/>
      <c r="E13" s="13"/>
      <c r="F13" s="14"/>
      <c r="G13" s="12">
        <v>2</v>
      </c>
      <c r="H13" s="13">
        <v>0</v>
      </c>
      <c r="I13" s="13">
        <v>0</v>
      </c>
      <c r="J13" s="14">
        <v>0</v>
      </c>
      <c r="K13" s="12">
        <v>3</v>
      </c>
      <c r="L13" s="13">
        <v>0</v>
      </c>
      <c r="M13" s="13">
        <v>2</v>
      </c>
      <c r="N13" s="14">
        <v>0</v>
      </c>
      <c r="O13" s="12">
        <v>1</v>
      </c>
      <c r="P13" s="13">
        <v>0</v>
      </c>
      <c r="Q13" s="13">
        <v>0</v>
      </c>
      <c r="R13" s="14">
        <v>0</v>
      </c>
      <c r="S13" s="17"/>
    </row>
    <row r="14" spans="1:19" x14ac:dyDescent="0.25">
      <c r="A14" s="85"/>
      <c r="B14" s="88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85"/>
      <c r="B15" s="88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271</v>
      </c>
      <c r="C19" s="20">
        <v>22</v>
      </c>
      <c r="D19" s="21">
        <v>4</v>
      </c>
      <c r="E19" s="21">
        <v>11</v>
      </c>
      <c r="F19" s="22">
        <v>3</v>
      </c>
      <c r="G19" s="20">
        <v>19</v>
      </c>
      <c r="H19" s="21">
        <v>1</v>
      </c>
      <c r="I19" s="21">
        <v>10</v>
      </c>
      <c r="J19" s="22">
        <v>2</v>
      </c>
      <c r="K19" s="20">
        <v>21</v>
      </c>
      <c r="L19" s="21">
        <v>3</v>
      </c>
      <c r="M19" s="21">
        <v>11</v>
      </c>
      <c r="N19" s="22">
        <v>6</v>
      </c>
      <c r="O19" s="20">
        <v>26</v>
      </c>
      <c r="P19" s="21">
        <v>8</v>
      </c>
      <c r="Q19" s="21">
        <v>12</v>
      </c>
      <c r="R19" s="22">
        <v>11</v>
      </c>
      <c r="S19" s="24"/>
    </row>
    <row r="20" spans="1:24" x14ac:dyDescent="0.25">
      <c r="A20" s="18"/>
      <c r="B20" s="150"/>
      <c r="C20" s="92"/>
      <c r="D20" s="56"/>
      <c r="E20" s="56"/>
      <c r="F20" s="93"/>
      <c r="G20" s="92"/>
      <c r="H20" s="56"/>
      <c r="I20" s="56"/>
      <c r="J20" s="93"/>
      <c r="K20" s="92"/>
      <c r="L20" s="56"/>
      <c r="M20" s="56"/>
      <c r="N20" s="93"/>
      <c r="O20" s="92"/>
      <c r="P20" s="56"/>
      <c r="Q20" s="56"/>
      <c r="R20" s="93"/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22</v>
      </c>
      <c r="D22" s="29">
        <f t="shared" si="0"/>
        <v>4</v>
      </c>
      <c r="E22" s="29">
        <f t="shared" si="0"/>
        <v>11</v>
      </c>
      <c r="F22" s="29">
        <f t="shared" si="0"/>
        <v>3</v>
      </c>
      <c r="G22" s="29">
        <f t="shared" si="0"/>
        <v>19</v>
      </c>
      <c r="H22" s="29">
        <f t="shared" si="0"/>
        <v>1</v>
      </c>
      <c r="I22" s="29">
        <f t="shared" si="0"/>
        <v>10</v>
      </c>
      <c r="J22" s="29">
        <f t="shared" si="0"/>
        <v>2</v>
      </c>
      <c r="K22" s="29">
        <f t="shared" si="0"/>
        <v>21</v>
      </c>
      <c r="L22" s="29">
        <f t="shared" si="0"/>
        <v>3</v>
      </c>
      <c r="M22" s="29">
        <f t="shared" si="0"/>
        <v>11</v>
      </c>
      <c r="N22" s="29">
        <f t="shared" si="0"/>
        <v>6</v>
      </c>
      <c r="O22" s="29">
        <f t="shared" si="0"/>
        <v>26</v>
      </c>
      <c r="P22" s="29">
        <f t="shared" si="0"/>
        <v>8</v>
      </c>
      <c r="Q22" s="29">
        <f t="shared" si="0"/>
        <v>12</v>
      </c>
      <c r="R22" s="28">
        <f t="shared" si="0"/>
        <v>11</v>
      </c>
      <c r="S22" s="24"/>
    </row>
    <row r="23" spans="1:24" ht="13.8" thickBot="1" x14ac:dyDescent="0.3">
      <c r="A23" s="18"/>
      <c r="B23" s="28" t="s">
        <v>11</v>
      </c>
      <c r="C23" s="30">
        <f>C22</f>
        <v>22</v>
      </c>
      <c r="D23" s="30">
        <f>D22</f>
        <v>4</v>
      </c>
      <c r="E23" s="30">
        <f>E22</f>
        <v>11</v>
      </c>
      <c r="F23" s="30">
        <f>F22</f>
        <v>3</v>
      </c>
      <c r="G23" s="30">
        <f t="shared" ref="G23:R23" si="1">SUM(C23,G22)</f>
        <v>41</v>
      </c>
      <c r="H23" s="30">
        <f t="shared" si="1"/>
        <v>5</v>
      </c>
      <c r="I23" s="30">
        <f t="shared" si="1"/>
        <v>21</v>
      </c>
      <c r="J23" s="30">
        <f t="shared" si="1"/>
        <v>5</v>
      </c>
      <c r="K23" s="30">
        <f t="shared" si="1"/>
        <v>62</v>
      </c>
      <c r="L23" s="30">
        <f t="shared" si="1"/>
        <v>8</v>
      </c>
      <c r="M23" s="30">
        <f t="shared" si="1"/>
        <v>32</v>
      </c>
      <c r="N23" s="30">
        <f t="shared" si="1"/>
        <v>11</v>
      </c>
      <c r="O23" s="31">
        <f t="shared" si="1"/>
        <v>88</v>
      </c>
      <c r="P23" s="30">
        <f t="shared" si="1"/>
        <v>16</v>
      </c>
      <c r="Q23" s="30">
        <f t="shared" si="1"/>
        <v>44</v>
      </c>
      <c r="R23" s="32">
        <f t="shared" si="1"/>
        <v>22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217</v>
      </c>
      <c r="D25" s="157"/>
      <c r="E25" s="158"/>
      <c r="F25" s="4">
        <v>16</v>
      </c>
      <c r="G25" s="156" t="s">
        <v>37</v>
      </c>
      <c r="H25" s="157"/>
      <c r="I25" s="158"/>
      <c r="J25" s="4">
        <v>15</v>
      </c>
      <c r="K25" s="156" t="s">
        <v>40</v>
      </c>
      <c r="L25" s="157"/>
      <c r="M25" s="158"/>
      <c r="N25" s="4">
        <v>16</v>
      </c>
      <c r="O25" s="159"/>
      <c r="P25" s="157"/>
      <c r="Q25" s="158"/>
      <c r="R25" s="5"/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26</v>
      </c>
      <c r="B27" s="88" t="str">
        <f t="shared" si="2"/>
        <v>Louis Thompson</v>
      </c>
      <c r="C27" s="12">
        <v>4</v>
      </c>
      <c r="D27" s="13">
        <v>1</v>
      </c>
      <c r="E27" s="13">
        <v>2</v>
      </c>
      <c r="F27" s="14">
        <v>1</v>
      </c>
      <c r="G27" s="12">
        <v>4</v>
      </c>
      <c r="H27" s="13">
        <v>0</v>
      </c>
      <c r="I27" s="13">
        <v>3</v>
      </c>
      <c r="J27" s="14">
        <v>2</v>
      </c>
      <c r="K27" s="12">
        <v>5</v>
      </c>
      <c r="L27" s="13">
        <v>3</v>
      </c>
      <c r="M27" s="13">
        <v>1</v>
      </c>
      <c r="N27" s="14">
        <v>0</v>
      </c>
      <c r="O27" s="15"/>
      <c r="P27" s="13"/>
      <c r="Q27" s="13"/>
      <c r="R27" s="16"/>
      <c r="S27" s="17"/>
      <c r="T27" s="100"/>
      <c r="U27" s="41"/>
      <c r="V27" s="42"/>
      <c r="W27" s="41"/>
      <c r="X27" s="39"/>
    </row>
    <row r="28" spans="1:24" ht="12.75" customHeight="1" x14ac:dyDescent="0.25">
      <c r="A28" s="85" t="str">
        <f t="shared" si="2"/>
        <v>6</v>
      </c>
      <c r="B28" s="88" t="str">
        <f t="shared" si="2"/>
        <v>Delores Butler</v>
      </c>
      <c r="C28" s="12">
        <v>4</v>
      </c>
      <c r="D28" s="13">
        <v>1</v>
      </c>
      <c r="E28" s="13">
        <v>1</v>
      </c>
      <c r="F28" s="14">
        <v>1</v>
      </c>
      <c r="G28" s="12">
        <v>3</v>
      </c>
      <c r="H28" s="13">
        <v>0</v>
      </c>
      <c r="I28" s="13">
        <v>1</v>
      </c>
      <c r="J28" s="14">
        <v>1</v>
      </c>
      <c r="K28" s="12">
        <v>4</v>
      </c>
      <c r="L28" s="13">
        <v>2</v>
      </c>
      <c r="M28" s="13">
        <v>0</v>
      </c>
      <c r="N28" s="14">
        <v>0</v>
      </c>
      <c r="O28" s="15"/>
      <c r="P28" s="13"/>
      <c r="Q28" s="13"/>
      <c r="R28" s="16"/>
      <c r="S28" s="17"/>
      <c r="T28" s="100"/>
      <c r="U28" s="43"/>
      <c r="V28" s="39"/>
      <c r="W28" s="39"/>
      <c r="X28" s="39"/>
    </row>
    <row r="29" spans="1:24" ht="12.75" customHeight="1" x14ac:dyDescent="0.25">
      <c r="A29" s="85" t="str">
        <f t="shared" si="2"/>
        <v>5</v>
      </c>
      <c r="B29" s="88" t="str">
        <f t="shared" si="2"/>
        <v>Scean Atkinson</v>
      </c>
      <c r="C29" s="12">
        <v>3</v>
      </c>
      <c r="D29" s="13">
        <v>1</v>
      </c>
      <c r="E29" s="13">
        <v>1</v>
      </c>
      <c r="F29" s="14">
        <v>0</v>
      </c>
      <c r="G29" s="12">
        <v>4</v>
      </c>
      <c r="H29" s="13">
        <v>2</v>
      </c>
      <c r="I29" s="13">
        <v>2</v>
      </c>
      <c r="J29" s="14">
        <v>0</v>
      </c>
      <c r="K29" s="12">
        <v>5</v>
      </c>
      <c r="L29" s="13">
        <v>0</v>
      </c>
      <c r="M29" s="13">
        <v>5</v>
      </c>
      <c r="N29" s="14">
        <v>2</v>
      </c>
      <c r="O29" s="15"/>
      <c r="P29" s="13"/>
      <c r="Q29" s="13"/>
      <c r="R29" s="16"/>
      <c r="S29" s="17"/>
      <c r="T29" s="100"/>
      <c r="U29" s="43"/>
      <c r="V29" s="39"/>
      <c r="W29" s="39"/>
      <c r="X29" s="39"/>
    </row>
    <row r="30" spans="1:24" ht="12.75" customHeight="1" x14ac:dyDescent="0.25">
      <c r="A30" s="85" t="str">
        <f t="shared" si="2"/>
        <v>30</v>
      </c>
      <c r="B30" s="88" t="str">
        <f t="shared" si="2"/>
        <v>Beau Borton</v>
      </c>
      <c r="C30" s="12">
        <v>1</v>
      </c>
      <c r="D30" s="13">
        <v>0</v>
      </c>
      <c r="E30" s="13">
        <v>0</v>
      </c>
      <c r="F30" s="14">
        <v>0</v>
      </c>
      <c r="G30" s="12"/>
      <c r="H30" s="13"/>
      <c r="I30" s="13"/>
      <c r="J30" s="14"/>
      <c r="K30" s="12">
        <v>1</v>
      </c>
      <c r="L30" s="13">
        <v>0</v>
      </c>
      <c r="M30" s="13">
        <v>0</v>
      </c>
      <c r="N30" s="14">
        <v>0</v>
      </c>
      <c r="O30" s="15"/>
      <c r="P30" s="13"/>
      <c r="Q30" s="13"/>
      <c r="R30" s="16"/>
      <c r="S30" s="17"/>
      <c r="T30" s="100"/>
      <c r="U30" s="43"/>
      <c r="V30" s="39"/>
      <c r="W30" s="44"/>
      <c r="X30" s="39"/>
    </row>
    <row r="31" spans="1:24" ht="12.75" customHeight="1" x14ac:dyDescent="0.25">
      <c r="A31" s="85" t="str">
        <f t="shared" si="2"/>
        <v>7</v>
      </c>
      <c r="B31" s="88" t="str">
        <f t="shared" si="2"/>
        <v>Ben Lackender</v>
      </c>
      <c r="C31" s="12"/>
      <c r="D31" s="13"/>
      <c r="E31" s="13"/>
      <c r="F31" s="14"/>
      <c r="G31" s="12">
        <v>0</v>
      </c>
      <c r="H31" s="13">
        <v>0</v>
      </c>
      <c r="I31" s="13">
        <v>0</v>
      </c>
      <c r="J31" s="14">
        <v>0</v>
      </c>
      <c r="K31" s="12">
        <v>1</v>
      </c>
      <c r="L31" s="13">
        <v>0</v>
      </c>
      <c r="M31" s="13">
        <v>1</v>
      </c>
      <c r="N31" s="14">
        <v>1</v>
      </c>
      <c r="O31" s="15"/>
      <c r="P31" s="13"/>
      <c r="Q31" s="13"/>
      <c r="R31" s="16"/>
      <c r="S31" s="17"/>
      <c r="T31" s="100"/>
      <c r="U31" s="43"/>
      <c r="V31" s="39"/>
      <c r="W31" s="44"/>
      <c r="X31" s="39"/>
    </row>
    <row r="32" spans="1:24" ht="12.75" customHeight="1" x14ac:dyDescent="0.25">
      <c r="A32" s="85" t="str">
        <f t="shared" si="2"/>
        <v>17</v>
      </c>
      <c r="B32" s="88" t="str">
        <f t="shared" si="2"/>
        <v>John Patterson</v>
      </c>
      <c r="C32" s="12">
        <v>3</v>
      </c>
      <c r="D32" s="13">
        <v>0</v>
      </c>
      <c r="E32" s="13">
        <v>1</v>
      </c>
      <c r="F32" s="14">
        <v>5</v>
      </c>
      <c r="G32" s="12">
        <v>4</v>
      </c>
      <c r="H32" s="13">
        <v>1</v>
      </c>
      <c r="I32" s="13">
        <v>3</v>
      </c>
      <c r="J32" s="14">
        <v>5</v>
      </c>
      <c r="K32" s="12">
        <v>4</v>
      </c>
      <c r="L32" s="13">
        <v>3</v>
      </c>
      <c r="M32" s="13">
        <v>1</v>
      </c>
      <c r="N32" s="14">
        <v>0</v>
      </c>
      <c r="O32" s="15"/>
      <c r="P32" s="13"/>
      <c r="Q32" s="13"/>
      <c r="R32" s="16"/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3</v>
      </c>
      <c r="B33" s="88" t="str">
        <f t="shared" si="2"/>
        <v>Sheena Shelby</v>
      </c>
      <c r="C33" s="12">
        <v>2</v>
      </c>
      <c r="D33" s="13">
        <v>0</v>
      </c>
      <c r="E33" s="13">
        <v>1</v>
      </c>
      <c r="F33" s="14">
        <v>0</v>
      </c>
      <c r="G33" s="12"/>
      <c r="H33" s="13"/>
      <c r="I33" s="13"/>
      <c r="J33" s="14"/>
      <c r="K33" s="12">
        <v>3</v>
      </c>
      <c r="L33" s="13">
        <v>0</v>
      </c>
      <c r="M33" s="13">
        <v>1</v>
      </c>
      <c r="N33" s="14">
        <v>1</v>
      </c>
      <c r="O33" s="15"/>
      <c r="P33" s="13"/>
      <c r="Q33" s="13"/>
      <c r="R33" s="16"/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8</v>
      </c>
      <c r="B34" s="88" t="str">
        <f t="shared" si="2"/>
        <v>Steve Ryan</v>
      </c>
      <c r="C34" s="12">
        <v>2</v>
      </c>
      <c r="D34" s="13">
        <v>0</v>
      </c>
      <c r="E34" s="13">
        <v>2</v>
      </c>
      <c r="F34" s="14">
        <v>0</v>
      </c>
      <c r="G34" s="12">
        <v>1</v>
      </c>
      <c r="H34" s="13">
        <v>0</v>
      </c>
      <c r="I34" s="13">
        <v>1</v>
      </c>
      <c r="J34" s="14">
        <v>0</v>
      </c>
      <c r="K34" s="12">
        <v>1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12</v>
      </c>
      <c r="B35" s="88" t="str">
        <f t="shared" si="2"/>
        <v>Julie Aufdenkamp</v>
      </c>
      <c r="C35" s="12">
        <v>1</v>
      </c>
      <c r="D35" s="13">
        <v>0</v>
      </c>
      <c r="E35" s="13">
        <v>1</v>
      </c>
      <c r="F35" s="14">
        <v>0</v>
      </c>
      <c r="G35" s="12">
        <v>0</v>
      </c>
      <c r="H35" s="13">
        <v>0</v>
      </c>
      <c r="I35" s="13">
        <v>0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9</v>
      </c>
      <c r="B36" s="88" t="str">
        <f t="shared" si="2"/>
        <v>Nicole Phelps</v>
      </c>
      <c r="C36" s="12"/>
      <c r="D36" s="13"/>
      <c r="E36" s="13"/>
      <c r="F36" s="14"/>
      <c r="G36" s="12">
        <v>3</v>
      </c>
      <c r="H36" s="13">
        <v>0</v>
      </c>
      <c r="I36" s="13">
        <v>3</v>
      </c>
      <c r="J36" s="14">
        <v>0</v>
      </c>
      <c r="K36" s="12"/>
      <c r="L36" s="13"/>
      <c r="M36" s="13"/>
      <c r="N36" s="14"/>
      <c r="O36" s="15"/>
      <c r="P36" s="13"/>
      <c r="Q36" s="13"/>
      <c r="R36" s="16"/>
      <c r="S36" s="17"/>
      <c r="T36" s="100"/>
      <c r="U36" s="43"/>
      <c r="V36" s="39"/>
      <c r="W36" s="44"/>
      <c r="X36" s="39"/>
    </row>
    <row r="37" spans="1:24" ht="12.75" customHeight="1" x14ac:dyDescent="0.25">
      <c r="A37" s="85" t="str">
        <f t="shared" si="2"/>
        <v>25</v>
      </c>
      <c r="B37" s="88" t="str">
        <f t="shared" si="2"/>
        <v>Richard Sexton</v>
      </c>
      <c r="C37" s="12">
        <v>1</v>
      </c>
      <c r="D37" s="13">
        <v>0</v>
      </c>
      <c r="E37" s="13">
        <v>0</v>
      </c>
      <c r="F37" s="14">
        <v>0</v>
      </c>
      <c r="G37" s="12">
        <v>2</v>
      </c>
      <c r="H37" s="13">
        <v>0</v>
      </c>
      <c r="I37" s="13">
        <v>1</v>
      </c>
      <c r="J37" s="14">
        <v>0</v>
      </c>
      <c r="K37" s="12">
        <v>2</v>
      </c>
      <c r="L37" s="13">
        <v>0</v>
      </c>
      <c r="M37" s="13">
        <v>2</v>
      </c>
      <c r="N37" s="14">
        <v>0</v>
      </c>
      <c r="O37" s="15"/>
      <c r="P37" s="13"/>
      <c r="Q37" s="13"/>
      <c r="R37" s="16"/>
      <c r="S37" s="17"/>
      <c r="T37" s="100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Frank Guerra</v>
      </c>
      <c r="C43" s="20">
        <v>21</v>
      </c>
      <c r="D43" s="21">
        <v>3</v>
      </c>
      <c r="E43" s="21">
        <v>9</v>
      </c>
      <c r="F43" s="22">
        <v>7</v>
      </c>
      <c r="G43" s="20">
        <v>21</v>
      </c>
      <c r="H43" s="21">
        <v>3</v>
      </c>
      <c r="I43" s="21">
        <v>14</v>
      </c>
      <c r="J43" s="22">
        <v>8</v>
      </c>
      <c r="K43" s="20">
        <v>26</v>
      </c>
      <c r="L43" s="21">
        <v>8</v>
      </c>
      <c r="M43" s="21">
        <v>11</v>
      </c>
      <c r="N43" s="22">
        <v>4</v>
      </c>
      <c r="O43" s="20"/>
      <c r="P43" s="21"/>
      <c r="Q43" s="21"/>
      <c r="R43" s="23"/>
      <c r="S43" s="24"/>
      <c r="U43" s="39"/>
      <c r="V43" s="39"/>
      <c r="W43" s="39"/>
      <c r="X43" s="39"/>
    </row>
    <row r="44" spans="1:24" x14ac:dyDescent="0.25">
      <c r="A44" s="18"/>
      <c r="B44" s="150">
        <f>B20</f>
        <v>0</v>
      </c>
      <c r="C44" s="92"/>
      <c r="D44" s="56"/>
      <c r="E44" s="56"/>
      <c r="F44" s="93"/>
      <c r="G44" s="92"/>
      <c r="H44" s="56"/>
      <c r="I44" s="56"/>
      <c r="J44" s="93"/>
      <c r="K44" s="92"/>
      <c r="L44" s="56"/>
      <c r="M44" s="56"/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21</v>
      </c>
      <c r="D46" s="29">
        <f t="shared" si="3"/>
        <v>3</v>
      </c>
      <c r="E46" s="29">
        <f t="shared" si="3"/>
        <v>9</v>
      </c>
      <c r="F46" s="29">
        <f t="shared" si="3"/>
        <v>7</v>
      </c>
      <c r="G46" s="29">
        <f t="shared" si="3"/>
        <v>21</v>
      </c>
      <c r="H46" s="29">
        <f t="shared" si="3"/>
        <v>3</v>
      </c>
      <c r="I46" s="29">
        <f t="shared" si="3"/>
        <v>14</v>
      </c>
      <c r="J46" s="29">
        <f t="shared" si="3"/>
        <v>8</v>
      </c>
      <c r="K46" s="29">
        <f t="shared" si="3"/>
        <v>26</v>
      </c>
      <c r="L46" s="29">
        <f t="shared" si="3"/>
        <v>8</v>
      </c>
      <c r="M46" s="29">
        <f t="shared" si="3"/>
        <v>11</v>
      </c>
      <c r="N46" s="29">
        <f t="shared" si="3"/>
        <v>4</v>
      </c>
      <c r="O46" s="29">
        <f t="shared" si="3"/>
        <v>0</v>
      </c>
      <c r="P46" s="29">
        <f t="shared" si="3"/>
        <v>0</v>
      </c>
      <c r="Q46" s="29">
        <f t="shared" si="3"/>
        <v>0</v>
      </c>
      <c r="R46" s="28">
        <f t="shared" si="3"/>
        <v>0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109</v>
      </c>
      <c r="D47" s="30">
        <f>SUM(P23,D46)</f>
        <v>19</v>
      </c>
      <c r="E47" s="30">
        <f>SUM(Q23,E46)</f>
        <v>53</v>
      </c>
      <c r="F47" s="30">
        <f>SUM(R23,F46)</f>
        <v>29</v>
      </c>
      <c r="G47" s="30">
        <f t="shared" ref="G47:R47" si="4">SUM(C47,G46)</f>
        <v>130</v>
      </c>
      <c r="H47" s="30">
        <f t="shared" si="4"/>
        <v>22</v>
      </c>
      <c r="I47" s="30">
        <f t="shared" si="4"/>
        <v>67</v>
      </c>
      <c r="J47" s="30">
        <f t="shared" si="4"/>
        <v>37</v>
      </c>
      <c r="K47" s="30">
        <f t="shared" si="4"/>
        <v>156</v>
      </c>
      <c r="L47" s="30">
        <f t="shared" si="4"/>
        <v>30</v>
      </c>
      <c r="M47" s="30">
        <f t="shared" si="4"/>
        <v>78</v>
      </c>
      <c r="N47" s="30">
        <f t="shared" si="4"/>
        <v>41</v>
      </c>
      <c r="O47" s="31">
        <f t="shared" si="4"/>
        <v>156</v>
      </c>
      <c r="P47" s="30">
        <f t="shared" si="4"/>
        <v>30</v>
      </c>
      <c r="Q47" s="30">
        <f t="shared" si="4"/>
        <v>78</v>
      </c>
      <c r="R47" s="32">
        <f t="shared" si="4"/>
        <v>41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/>
      <c r="D49" s="157"/>
      <c r="E49" s="158"/>
      <c r="F49" s="49"/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102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26</v>
      </c>
      <c r="B51" s="88" t="str">
        <f t="shared" ref="B51:B66" si="6">B27</f>
        <v>Louis Thompson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24</v>
      </c>
      <c r="P51" s="90">
        <f t="shared" ref="P51:P66" si="8">SUM(D3,H3,L3,P3,D27,H27,L27,P27,D51,H51,L51)</f>
        <v>9</v>
      </c>
      <c r="Q51" s="90">
        <f t="shared" ref="Q51:Q66" si="9">SUM(E3,I3,M3,Q3,E27,I27,M27,Q27,E51,I51,M51)</f>
        <v>11</v>
      </c>
      <c r="R51" s="91">
        <f t="shared" ref="R51:R66" si="10">SUM(F3,J3,N3,R3,F27,J27,N27,R27,F51,J51,N51)</f>
        <v>7</v>
      </c>
      <c r="S51" s="86">
        <f>IF(O51=0,0,AVERAGE(P51/O51))</f>
        <v>0.375</v>
      </c>
      <c r="U51" s="43" t="s">
        <v>140</v>
      </c>
      <c r="V51" s="88" t="s">
        <v>306</v>
      </c>
      <c r="W51" s="59">
        <v>7</v>
      </c>
      <c r="X51" s="59">
        <v>7</v>
      </c>
      <c r="Y51" s="60">
        <v>0.375</v>
      </c>
      <c r="Z51" s="60" t="s">
        <v>114</v>
      </c>
      <c r="AA51" s="60">
        <v>1.1666666666666667</v>
      </c>
      <c r="AB51" s="60" t="s">
        <v>114</v>
      </c>
      <c r="AC51" s="59">
        <v>6</v>
      </c>
      <c r="AD51" s="104">
        <v>0.375</v>
      </c>
    </row>
    <row r="52" spans="1:30" x14ac:dyDescent="0.25">
      <c r="A52" s="85" t="str">
        <f t="shared" si="5"/>
        <v>6</v>
      </c>
      <c r="B52" s="88" t="str">
        <f t="shared" si="6"/>
        <v>Delores Butler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92">
        <f t="shared" si="7"/>
        <v>23</v>
      </c>
      <c r="P52" s="56">
        <f t="shared" si="8"/>
        <v>4</v>
      </c>
      <c r="Q52" s="56">
        <f t="shared" si="9"/>
        <v>7</v>
      </c>
      <c r="R52" s="93">
        <f t="shared" si="10"/>
        <v>8</v>
      </c>
      <c r="S52" s="87">
        <f t="shared" ref="S52:S66" si="11">IF(O52=0,0,AVERAGE(P52/O52))</f>
        <v>0.17391304347826086</v>
      </c>
      <c r="U52" s="43" t="s">
        <v>135</v>
      </c>
      <c r="V52" s="88" t="s">
        <v>200</v>
      </c>
      <c r="W52" s="59">
        <v>8</v>
      </c>
      <c r="X52" s="59">
        <v>8</v>
      </c>
      <c r="Y52" s="60">
        <v>0.17391304347826086</v>
      </c>
      <c r="Z52" s="60" t="s">
        <v>114</v>
      </c>
      <c r="AA52" s="60">
        <v>1.3333333333333333</v>
      </c>
      <c r="AB52" s="60" t="s">
        <v>114</v>
      </c>
      <c r="AC52" s="59">
        <v>6</v>
      </c>
      <c r="AD52" s="104">
        <v>0.17391304347826086</v>
      </c>
    </row>
    <row r="53" spans="1:30" x14ac:dyDescent="0.25">
      <c r="A53" s="85" t="str">
        <f t="shared" si="5"/>
        <v>5</v>
      </c>
      <c r="B53" s="88" t="str">
        <f t="shared" si="6"/>
        <v>Scean Atkinson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25</v>
      </c>
      <c r="P53" s="56">
        <f t="shared" si="8"/>
        <v>10</v>
      </c>
      <c r="Q53" s="56">
        <f t="shared" si="9"/>
        <v>12</v>
      </c>
      <c r="R53" s="93">
        <f t="shared" si="10"/>
        <v>3</v>
      </c>
      <c r="S53" s="87">
        <f t="shared" si="11"/>
        <v>0.4</v>
      </c>
      <c r="U53" s="43" t="s">
        <v>168</v>
      </c>
      <c r="V53" s="88" t="s">
        <v>280</v>
      </c>
      <c r="W53" s="59">
        <v>3</v>
      </c>
      <c r="X53" s="59">
        <v>3</v>
      </c>
      <c r="Y53" s="60">
        <v>0.4</v>
      </c>
      <c r="Z53" s="60" t="s">
        <v>114</v>
      </c>
      <c r="AA53" s="60">
        <v>0.42857142857142855</v>
      </c>
      <c r="AB53" s="60" t="s">
        <v>114</v>
      </c>
      <c r="AC53" s="59">
        <v>7</v>
      </c>
      <c r="AD53" s="104">
        <v>0.4</v>
      </c>
    </row>
    <row r="54" spans="1:30" x14ac:dyDescent="0.25">
      <c r="A54" s="85" t="str">
        <f t="shared" si="5"/>
        <v>30</v>
      </c>
      <c r="B54" s="88" t="str">
        <f t="shared" si="6"/>
        <v>Beau Borton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92">
        <f t="shared" si="7"/>
        <v>9</v>
      </c>
      <c r="P54" s="56">
        <f t="shared" si="8"/>
        <v>0</v>
      </c>
      <c r="Q54" s="56">
        <f t="shared" si="9"/>
        <v>5</v>
      </c>
      <c r="R54" s="93">
        <f t="shared" si="10"/>
        <v>1</v>
      </c>
      <c r="S54" s="87">
        <f t="shared" si="11"/>
        <v>0</v>
      </c>
      <c r="U54" s="43" t="s">
        <v>198</v>
      </c>
      <c r="V54" s="88" t="s">
        <v>307</v>
      </c>
      <c r="W54" s="59">
        <v>1</v>
      </c>
      <c r="X54" s="59">
        <v>1</v>
      </c>
      <c r="Y54" s="60">
        <v>0</v>
      </c>
      <c r="Z54" s="60" t="s">
        <v>213</v>
      </c>
      <c r="AA54" s="60">
        <v>0.2</v>
      </c>
      <c r="AB54" s="60" t="s">
        <v>114</v>
      </c>
      <c r="AC54" s="59">
        <v>5</v>
      </c>
      <c r="AD54" s="104">
        <v>0</v>
      </c>
    </row>
    <row r="55" spans="1:30" x14ac:dyDescent="0.25">
      <c r="A55" s="85" t="str">
        <f t="shared" si="5"/>
        <v>7</v>
      </c>
      <c r="B55" s="88" t="str">
        <f t="shared" si="6"/>
        <v>Ben Lackender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92">
        <f t="shared" si="7"/>
        <v>7</v>
      </c>
      <c r="P55" s="56">
        <f t="shared" si="8"/>
        <v>0</v>
      </c>
      <c r="Q55" s="56">
        <f t="shared" si="9"/>
        <v>5</v>
      </c>
      <c r="R55" s="93">
        <f t="shared" si="10"/>
        <v>3</v>
      </c>
      <c r="S55" s="87">
        <f t="shared" si="11"/>
        <v>0</v>
      </c>
      <c r="U55" s="43" t="s">
        <v>146</v>
      </c>
      <c r="V55" s="88" t="s">
        <v>272</v>
      </c>
      <c r="W55" s="59">
        <v>3</v>
      </c>
      <c r="X55" s="59">
        <v>3</v>
      </c>
      <c r="Y55" s="60">
        <v>0</v>
      </c>
      <c r="Z55" s="60" t="s">
        <v>213</v>
      </c>
      <c r="AA55" s="60">
        <v>0.6</v>
      </c>
      <c r="AB55" s="60" t="s">
        <v>114</v>
      </c>
      <c r="AC55" s="59">
        <v>5</v>
      </c>
      <c r="AD55" s="104">
        <v>0</v>
      </c>
    </row>
    <row r="56" spans="1:30" x14ac:dyDescent="0.25">
      <c r="A56" s="85" t="str">
        <f t="shared" si="5"/>
        <v>17</v>
      </c>
      <c r="B56" s="88" t="str">
        <f t="shared" si="6"/>
        <v>John Patterson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92">
        <f t="shared" si="7"/>
        <v>25</v>
      </c>
      <c r="P56" s="56">
        <f t="shared" si="8"/>
        <v>7</v>
      </c>
      <c r="Q56" s="56">
        <f t="shared" si="9"/>
        <v>10</v>
      </c>
      <c r="R56" s="93">
        <f t="shared" si="10"/>
        <v>18</v>
      </c>
      <c r="S56" s="87">
        <f t="shared" si="11"/>
        <v>0.28000000000000003</v>
      </c>
      <c r="U56" s="43" t="s">
        <v>134</v>
      </c>
      <c r="V56" s="88" t="s">
        <v>282</v>
      </c>
      <c r="W56" s="59">
        <v>18</v>
      </c>
      <c r="X56" s="59">
        <v>18</v>
      </c>
      <c r="Y56" s="60">
        <v>0.28000000000000003</v>
      </c>
      <c r="Z56" s="60" t="s">
        <v>114</v>
      </c>
      <c r="AA56" s="60">
        <v>2.5714285714285716</v>
      </c>
      <c r="AB56" s="60" t="s">
        <v>114</v>
      </c>
      <c r="AC56" s="59">
        <v>7</v>
      </c>
      <c r="AD56" s="104">
        <v>0.28000000000000003</v>
      </c>
    </row>
    <row r="57" spans="1:30" x14ac:dyDescent="0.25">
      <c r="A57" s="85" t="str">
        <f t="shared" si="5"/>
        <v>3</v>
      </c>
      <c r="B57" s="88" t="str">
        <f t="shared" si="6"/>
        <v>Sheena Shelby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92">
        <f t="shared" si="7"/>
        <v>14</v>
      </c>
      <c r="P57" s="56">
        <f t="shared" si="8"/>
        <v>0</v>
      </c>
      <c r="Q57" s="56">
        <f t="shared" si="9"/>
        <v>8</v>
      </c>
      <c r="R57" s="93">
        <f t="shared" si="10"/>
        <v>1</v>
      </c>
      <c r="S57" s="87">
        <f t="shared" si="11"/>
        <v>0</v>
      </c>
      <c r="U57" s="43" t="s">
        <v>156</v>
      </c>
      <c r="V57" s="88" t="s">
        <v>248</v>
      </c>
      <c r="W57" s="59">
        <v>1</v>
      </c>
      <c r="X57" s="59">
        <v>1</v>
      </c>
      <c r="Y57" s="60">
        <v>0</v>
      </c>
      <c r="Z57" s="60" t="s">
        <v>213</v>
      </c>
      <c r="AA57" s="60">
        <v>0.16666666666666666</v>
      </c>
      <c r="AB57" s="60" t="s">
        <v>114</v>
      </c>
      <c r="AC57" s="59">
        <v>6</v>
      </c>
      <c r="AD57" s="104">
        <v>0</v>
      </c>
    </row>
    <row r="58" spans="1:30" x14ac:dyDescent="0.25">
      <c r="A58" s="85" t="str">
        <f t="shared" si="5"/>
        <v>8</v>
      </c>
      <c r="B58" s="88" t="str">
        <f t="shared" si="6"/>
        <v>Steve Ryan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92">
        <f t="shared" si="7"/>
        <v>8</v>
      </c>
      <c r="P58" s="56">
        <f t="shared" si="8"/>
        <v>0</v>
      </c>
      <c r="Q58" s="56">
        <f t="shared" si="9"/>
        <v>6</v>
      </c>
      <c r="R58" s="93">
        <f t="shared" si="10"/>
        <v>0</v>
      </c>
      <c r="S58" s="87">
        <f t="shared" si="11"/>
        <v>0</v>
      </c>
      <c r="U58" s="43" t="s">
        <v>166</v>
      </c>
      <c r="V58" s="88" t="s">
        <v>249</v>
      </c>
      <c r="W58" s="59">
        <v>0</v>
      </c>
      <c r="X58" s="59" t="s">
        <v>319</v>
      </c>
      <c r="Y58" s="60">
        <v>0</v>
      </c>
      <c r="Z58" s="60" t="s">
        <v>213</v>
      </c>
      <c r="AA58" s="60">
        <v>0</v>
      </c>
      <c r="AB58" s="60" t="s">
        <v>114</v>
      </c>
      <c r="AC58" s="59">
        <v>6</v>
      </c>
      <c r="AD58" s="104">
        <v>0</v>
      </c>
    </row>
    <row r="59" spans="1:30" x14ac:dyDescent="0.25">
      <c r="A59" s="85" t="str">
        <f t="shared" si="5"/>
        <v>12</v>
      </c>
      <c r="B59" s="88" t="str">
        <f t="shared" si="6"/>
        <v>Julie Aufdenkamp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5</v>
      </c>
      <c r="P59" s="56">
        <f t="shared" si="8"/>
        <v>0</v>
      </c>
      <c r="Q59" s="56">
        <f t="shared" si="9"/>
        <v>4</v>
      </c>
      <c r="R59" s="93">
        <f t="shared" si="10"/>
        <v>0</v>
      </c>
      <c r="S59" s="87">
        <f t="shared" si="11"/>
        <v>0</v>
      </c>
      <c r="U59" s="43" t="s">
        <v>187</v>
      </c>
      <c r="V59" s="88" t="s">
        <v>308</v>
      </c>
      <c r="W59" s="59">
        <v>0</v>
      </c>
      <c r="X59" s="59" t="s">
        <v>319</v>
      </c>
      <c r="Y59" s="60">
        <v>0</v>
      </c>
      <c r="Z59" s="60" t="s">
        <v>213</v>
      </c>
      <c r="AA59" s="60">
        <v>0</v>
      </c>
      <c r="AB59" s="60" t="s">
        <v>114</v>
      </c>
      <c r="AC59" s="59">
        <v>4</v>
      </c>
      <c r="AD59" s="104">
        <v>0</v>
      </c>
    </row>
    <row r="60" spans="1:30" x14ac:dyDescent="0.25">
      <c r="A60" s="85" t="str">
        <f t="shared" si="5"/>
        <v>9</v>
      </c>
      <c r="B60" s="88" t="str">
        <f t="shared" si="6"/>
        <v>Nicole Phelps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5</v>
      </c>
      <c r="P60" s="56">
        <f t="shared" si="8"/>
        <v>0</v>
      </c>
      <c r="Q60" s="56">
        <f t="shared" si="9"/>
        <v>5</v>
      </c>
      <c r="R60" s="93">
        <f t="shared" si="10"/>
        <v>0</v>
      </c>
      <c r="S60" s="87">
        <f t="shared" si="11"/>
        <v>0</v>
      </c>
      <c r="U60" s="43" t="s">
        <v>137</v>
      </c>
      <c r="V60" s="88" t="s">
        <v>309</v>
      </c>
      <c r="W60" s="59">
        <v>0</v>
      </c>
      <c r="X60" s="59" t="s">
        <v>319</v>
      </c>
      <c r="Y60" s="60">
        <v>0</v>
      </c>
      <c r="Z60" s="60" t="s">
        <v>213</v>
      </c>
      <c r="AA60" s="60">
        <v>0</v>
      </c>
      <c r="AB60" s="60" t="s">
        <v>209</v>
      </c>
      <c r="AC60" s="59">
        <v>3</v>
      </c>
      <c r="AD60" s="104">
        <v>0</v>
      </c>
    </row>
    <row r="61" spans="1:30" x14ac:dyDescent="0.25">
      <c r="A61" s="85" t="str">
        <f t="shared" si="5"/>
        <v>25</v>
      </c>
      <c r="B61" s="88" t="str">
        <f t="shared" si="6"/>
        <v>Richard Sexton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11</v>
      </c>
      <c r="P61" s="56">
        <f t="shared" si="8"/>
        <v>0</v>
      </c>
      <c r="Q61" s="56">
        <f t="shared" si="9"/>
        <v>5</v>
      </c>
      <c r="R61" s="93">
        <f t="shared" si="10"/>
        <v>0</v>
      </c>
      <c r="S61" s="87">
        <f t="shared" si="11"/>
        <v>0</v>
      </c>
      <c r="U61" s="43" t="s">
        <v>163</v>
      </c>
      <c r="V61" s="88" t="s">
        <v>281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114</v>
      </c>
      <c r="AC61" s="59">
        <v>6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Frank Guerra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156</v>
      </c>
      <c r="P68" s="21">
        <f t="shared" si="12"/>
        <v>30</v>
      </c>
      <c r="Q68" s="146">
        <f t="shared" si="12"/>
        <v>78</v>
      </c>
      <c r="R68" s="145"/>
      <c r="S68" s="147">
        <f>SUM(Q68/O68)</f>
        <v>0.5</v>
      </c>
      <c r="V68" s="56" t="s">
        <v>23</v>
      </c>
      <c r="W68" s="59">
        <v>41</v>
      </c>
      <c r="X68" s="59">
        <v>41</v>
      </c>
      <c r="Y68" s="62"/>
      <c r="Z68" s="62"/>
      <c r="AA68" s="62"/>
      <c r="AB68" s="62"/>
      <c r="AC68" s="63"/>
    </row>
    <row r="69" spans="1:30" x14ac:dyDescent="0.25">
      <c r="A69" s="11"/>
      <c r="B69" s="144">
        <f>B44</f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2">
        <f t="shared" si="12"/>
        <v>0</v>
      </c>
      <c r="P69" s="56">
        <f t="shared" si="12"/>
        <v>0</v>
      </c>
      <c r="Q69" s="56">
        <f t="shared" si="12"/>
        <v>0</v>
      </c>
      <c r="R69" s="93"/>
      <c r="S69" s="148" t="e">
        <f>SUM(Q69/O69)</f>
        <v>#DIV/0!</v>
      </c>
      <c r="V69" s="68" t="s">
        <v>24</v>
      </c>
      <c r="W69" s="63"/>
      <c r="X69" s="63"/>
      <c r="Y69" s="69">
        <v>0.4</v>
      </c>
      <c r="Z69" s="69"/>
      <c r="AA69" s="69">
        <v>2.5714285714285716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0</v>
      </c>
      <c r="D71" s="29">
        <f t="shared" si="13"/>
        <v>0</v>
      </c>
      <c r="E71" s="29">
        <f t="shared" si="13"/>
        <v>0</v>
      </c>
      <c r="F71" s="29">
        <f t="shared" si="13"/>
        <v>0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156</v>
      </c>
      <c r="P71" s="70">
        <f>SUM(P50:P65)</f>
        <v>30</v>
      </c>
      <c r="Q71" s="70">
        <f>SUM(Q50:Q65)</f>
        <v>78</v>
      </c>
      <c r="R71" s="70">
        <f>SUM(R50:R65)</f>
        <v>41</v>
      </c>
      <c r="S71" s="71">
        <f>AVERAGE(P71/O71)</f>
        <v>0.19230769230769232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156</v>
      </c>
      <c r="D72" s="29">
        <f>SUM(P47,D71)</f>
        <v>30</v>
      </c>
      <c r="E72" s="29">
        <f>SUM(Q47,E71)</f>
        <v>78</v>
      </c>
      <c r="F72" s="29">
        <f>SUM(R47,F71)</f>
        <v>41</v>
      </c>
      <c r="G72" s="29">
        <f t="shared" ref="G72:M72" si="14">SUM(C72,G71)</f>
        <v>156</v>
      </c>
      <c r="H72" s="29">
        <f t="shared" si="14"/>
        <v>30</v>
      </c>
      <c r="I72" s="29">
        <f t="shared" si="14"/>
        <v>78</v>
      </c>
      <c r="J72" s="29">
        <f t="shared" si="14"/>
        <v>41</v>
      </c>
      <c r="K72" s="29">
        <f t="shared" si="14"/>
        <v>156</v>
      </c>
      <c r="L72" s="29">
        <f t="shared" si="14"/>
        <v>30</v>
      </c>
      <c r="M72" s="29">
        <f t="shared" si="14"/>
        <v>78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0.61538461538461542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0.56862745098039214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7</v>
      </c>
      <c r="E75" s="75" t="s">
        <v>32</v>
      </c>
      <c r="V75" s="79" t="s">
        <v>29</v>
      </c>
      <c r="W75" s="62" t="s">
        <v>271</v>
      </c>
      <c r="X75" s="81">
        <v>0.5</v>
      </c>
      <c r="Y75" s="63" t="s">
        <v>114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>
        <v>0</v>
      </c>
      <c r="X76" s="151" t="e">
        <v>#DIV/0!</v>
      </c>
      <c r="Y76" s="63" t="s">
        <v>214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9" priority="1" stopIfTrue="1" operator="equal">
      <formula>$Y$69</formula>
    </cfRule>
  </conditionalFormatting>
  <conditionalFormatting sqref="AA51:AB67">
    <cfRule type="cellIs" dxfId="18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1D8B-7E6C-4D47-878B-E5FAA6815F21}">
  <sheetPr codeName="Sheet34"/>
  <dimension ref="A1:AD77"/>
  <sheetViews>
    <sheetView zoomScale="75" zoomScaleNormal="75" workbookViewId="0">
      <pane xSplit="2" ySplit="2" topLeftCell="C3" activePane="bottomRight" state="frozen"/>
      <selection activeCell="AI65" sqref="AI65"/>
      <selection pane="topRight" activeCell="AI65" sqref="AI65"/>
      <selection pane="bottomLeft" activeCell="AI65" sqref="AI65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6" t="s">
        <v>38</v>
      </c>
      <c r="D1" s="157"/>
      <c r="E1" s="158"/>
      <c r="F1" s="4">
        <v>12</v>
      </c>
      <c r="G1" s="156" t="s">
        <v>73</v>
      </c>
      <c r="H1" s="157"/>
      <c r="I1" s="158"/>
      <c r="J1" s="4">
        <v>21</v>
      </c>
      <c r="K1" s="156" t="s">
        <v>216</v>
      </c>
      <c r="L1" s="157"/>
      <c r="M1" s="158"/>
      <c r="N1" s="4">
        <v>3</v>
      </c>
      <c r="O1" s="156" t="s">
        <v>35</v>
      </c>
      <c r="P1" s="157"/>
      <c r="Q1" s="158"/>
      <c r="R1" s="4">
        <v>19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85" t="s">
        <v>157</v>
      </c>
      <c r="B3" s="88" t="s">
        <v>251</v>
      </c>
      <c r="C3" s="12">
        <v>5</v>
      </c>
      <c r="D3" s="13">
        <v>1</v>
      </c>
      <c r="E3" s="13">
        <v>3</v>
      </c>
      <c r="F3" s="14">
        <v>1</v>
      </c>
      <c r="G3" s="115">
        <v>4</v>
      </c>
      <c r="H3" s="13">
        <v>1</v>
      </c>
      <c r="I3" s="13">
        <v>2</v>
      </c>
      <c r="J3" s="14">
        <v>0</v>
      </c>
      <c r="K3" s="115">
        <v>5</v>
      </c>
      <c r="L3" s="116">
        <v>3</v>
      </c>
      <c r="M3" s="116">
        <v>2</v>
      </c>
      <c r="N3" s="117">
        <v>0</v>
      </c>
      <c r="O3" s="115">
        <v>4</v>
      </c>
      <c r="P3" s="116">
        <v>1</v>
      </c>
      <c r="Q3" s="116">
        <v>3</v>
      </c>
      <c r="R3" s="117">
        <v>2</v>
      </c>
      <c r="S3" s="17"/>
    </row>
    <row r="4" spans="1:19" x14ac:dyDescent="0.25">
      <c r="A4" s="85" t="s">
        <v>146</v>
      </c>
      <c r="B4" s="88" t="s">
        <v>252</v>
      </c>
      <c r="C4" s="12">
        <v>5</v>
      </c>
      <c r="D4" s="13">
        <v>3</v>
      </c>
      <c r="E4" s="13">
        <v>0</v>
      </c>
      <c r="F4" s="14">
        <v>0</v>
      </c>
      <c r="G4" s="115">
        <v>4</v>
      </c>
      <c r="H4" s="13">
        <v>1</v>
      </c>
      <c r="I4" s="13">
        <v>3</v>
      </c>
      <c r="J4" s="14">
        <v>1</v>
      </c>
      <c r="K4" s="115">
        <v>4</v>
      </c>
      <c r="L4" s="116">
        <v>2</v>
      </c>
      <c r="M4" s="116">
        <v>2</v>
      </c>
      <c r="N4" s="117">
        <v>1</v>
      </c>
      <c r="O4" s="115">
        <v>0</v>
      </c>
      <c r="P4" s="116">
        <v>0</v>
      </c>
      <c r="Q4" s="116">
        <v>0</v>
      </c>
      <c r="R4" s="117">
        <v>0</v>
      </c>
      <c r="S4" s="17"/>
    </row>
    <row r="5" spans="1:19" x14ac:dyDescent="0.25">
      <c r="A5" s="85" t="s">
        <v>141</v>
      </c>
      <c r="B5" s="88" t="s">
        <v>186</v>
      </c>
      <c r="C5" s="12">
        <v>0</v>
      </c>
      <c r="D5" s="13">
        <v>0</v>
      </c>
      <c r="E5" s="13">
        <v>0</v>
      </c>
      <c r="F5" s="14">
        <v>0</v>
      </c>
      <c r="G5" s="115"/>
      <c r="H5" s="13"/>
      <c r="I5" s="13"/>
      <c r="J5" s="14"/>
      <c r="K5" s="115"/>
      <c r="L5" s="116"/>
      <c r="M5" s="116"/>
      <c r="N5" s="117"/>
      <c r="O5" s="115"/>
      <c r="P5" s="116"/>
      <c r="Q5" s="116"/>
      <c r="R5" s="117"/>
      <c r="S5" s="17"/>
    </row>
    <row r="6" spans="1:19" x14ac:dyDescent="0.25">
      <c r="A6" s="85" t="s">
        <v>168</v>
      </c>
      <c r="B6" s="88" t="s">
        <v>291</v>
      </c>
      <c r="C6" s="12">
        <v>5</v>
      </c>
      <c r="D6" s="13">
        <v>2</v>
      </c>
      <c r="E6" s="13">
        <v>0</v>
      </c>
      <c r="F6" s="14">
        <v>0</v>
      </c>
      <c r="G6" s="115">
        <v>4</v>
      </c>
      <c r="H6" s="13">
        <v>1</v>
      </c>
      <c r="I6" s="13">
        <v>1</v>
      </c>
      <c r="J6" s="14">
        <v>0</v>
      </c>
      <c r="K6" s="115">
        <v>1</v>
      </c>
      <c r="L6" s="116">
        <v>1</v>
      </c>
      <c r="M6" s="116">
        <v>0</v>
      </c>
      <c r="N6" s="117">
        <v>0</v>
      </c>
      <c r="O6" s="115">
        <v>4</v>
      </c>
      <c r="P6" s="116">
        <v>2</v>
      </c>
      <c r="Q6" s="116">
        <v>1</v>
      </c>
      <c r="R6" s="117">
        <v>1</v>
      </c>
      <c r="S6" s="17" t="s">
        <v>8</v>
      </c>
    </row>
    <row r="7" spans="1:19" x14ac:dyDescent="0.25">
      <c r="A7" s="85" t="s">
        <v>150</v>
      </c>
      <c r="B7" s="88" t="s">
        <v>279</v>
      </c>
      <c r="C7" s="12">
        <v>5</v>
      </c>
      <c r="D7" s="13">
        <v>1</v>
      </c>
      <c r="E7" s="13">
        <v>3</v>
      </c>
      <c r="F7" s="14">
        <v>3</v>
      </c>
      <c r="G7" s="115">
        <v>4</v>
      </c>
      <c r="H7" s="13">
        <v>0</v>
      </c>
      <c r="I7" s="13">
        <v>3</v>
      </c>
      <c r="J7" s="14">
        <v>0</v>
      </c>
      <c r="K7" s="115">
        <v>5</v>
      </c>
      <c r="L7" s="116">
        <v>3</v>
      </c>
      <c r="M7" s="116">
        <v>1</v>
      </c>
      <c r="N7" s="117">
        <v>0</v>
      </c>
      <c r="O7" s="115">
        <v>5</v>
      </c>
      <c r="P7" s="116">
        <v>1</v>
      </c>
      <c r="Q7" s="116">
        <v>2</v>
      </c>
      <c r="R7" s="117">
        <v>0</v>
      </c>
      <c r="S7" s="17"/>
    </row>
    <row r="8" spans="1:19" x14ac:dyDescent="0.25">
      <c r="A8" s="85" t="s">
        <v>138</v>
      </c>
      <c r="B8" s="153" t="s">
        <v>290</v>
      </c>
      <c r="C8" s="12">
        <v>4</v>
      </c>
      <c r="D8" s="13">
        <v>2</v>
      </c>
      <c r="E8" s="13">
        <v>0</v>
      </c>
      <c r="F8" s="14">
        <v>2</v>
      </c>
      <c r="G8" s="115">
        <v>4</v>
      </c>
      <c r="H8" s="13">
        <v>2</v>
      </c>
      <c r="I8" s="13">
        <v>2</v>
      </c>
      <c r="J8" s="14">
        <v>1</v>
      </c>
      <c r="K8" s="115">
        <v>5</v>
      </c>
      <c r="L8" s="116">
        <v>2</v>
      </c>
      <c r="M8" s="116">
        <v>3</v>
      </c>
      <c r="N8" s="118">
        <v>3</v>
      </c>
      <c r="O8" s="115">
        <v>4</v>
      </c>
      <c r="P8" s="116">
        <v>1</v>
      </c>
      <c r="Q8" s="116">
        <v>1</v>
      </c>
      <c r="R8" s="118">
        <v>4</v>
      </c>
      <c r="S8" s="17"/>
    </row>
    <row r="9" spans="1:19" x14ac:dyDescent="0.25">
      <c r="A9" s="85" t="s">
        <v>166</v>
      </c>
      <c r="B9" s="153" t="s">
        <v>102</v>
      </c>
      <c r="C9" s="12">
        <v>4</v>
      </c>
      <c r="D9" s="13">
        <v>1</v>
      </c>
      <c r="E9" s="13">
        <v>1</v>
      </c>
      <c r="F9" s="14">
        <v>7</v>
      </c>
      <c r="G9" s="115">
        <v>5</v>
      </c>
      <c r="H9" s="13">
        <v>2</v>
      </c>
      <c r="I9" s="13">
        <v>0</v>
      </c>
      <c r="J9" s="14">
        <v>2</v>
      </c>
      <c r="K9" s="115">
        <v>1</v>
      </c>
      <c r="L9" s="116">
        <v>1</v>
      </c>
      <c r="M9" s="116">
        <v>0</v>
      </c>
      <c r="N9" s="117">
        <v>3</v>
      </c>
      <c r="O9" s="115">
        <v>4</v>
      </c>
      <c r="P9" s="116">
        <v>1</v>
      </c>
      <c r="Q9" s="116">
        <v>0</v>
      </c>
      <c r="R9" s="117">
        <v>3</v>
      </c>
      <c r="S9" s="17"/>
    </row>
    <row r="10" spans="1:19" x14ac:dyDescent="0.25">
      <c r="A10" s="85" t="s">
        <v>167</v>
      </c>
      <c r="B10" s="88" t="s">
        <v>71</v>
      </c>
      <c r="C10" s="12"/>
      <c r="D10" s="13"/>
      <c r="E10" s="13"/>
      <c r="F10" s="14"/>
      <c r="G10" s="115"/>
      <c r="H10" s="13"/>
      <c r="I10" s="13"/>
      <c r="J10" s="14"/>
      <c r="K10" s="115">
        <v>5</v>
      </c>
      <c r="L10" s="116">
        <v>2</v>
      </c>
      <c r="M10" s="116">
        <v>1</v>
      </c>
      <c r="N10" s="117">
        <v>0</v>
      </c>
      <c r="O10" s="115">
        <v>4</v>
      </c>
      <c r="P10" s="116">
        <v>1</v>
      </c>
      <c r="Q10" s="116">
        <v>0</v>
      </c>
      <c r="R10" s="117">
        <v>0</v>
      </c>
      <c r="S10" s="17"/>
    </row>
    <row r="11" spans="1:19" x14ac:dyDescent="0.25">
      <c r="A11" s="85" t="s">
        <v>137</v>
      </c>
      <c r="B11" s="88" t="s">
        <v>278</v>
      </c>
      <c r="C11" s="12"/>
      <c r="D11" s="13"/>
      <c r="E11" s="13"/>
      <c r="F11" s="14"/>
      <c r="G11" s="115"/>
      <c r="H11" s="13"/>
      <c r="I11" s="13"/>
      <c r="J11" s="14"/>
      <c r="K11" s="119">
        <v>4</v>
      </c>
      <c r="L11" s="120">
        <v>1</v>
      </c>
      <c r="M11" s="120">
        <v>0</v>
      </c>
      <c r="N11" s="118">
        <v>0</v>
      </c>
      <c r="O11" s="119"/>
      <c r="P11" s="120"/>
      <c r="Q11" s="120"/>
      <c r="R11" s="118"/>
      <c r="S11" s="17"/>
    </row>
    <row r="12" spans="1:19" x14ac:dyDescent="0.25">
      <c r="A12" s="85" t="s">
        <v>132</v>
      </c>
      <c r="B12" s="88" t="s">
        <v>311</v>
      </c>
      <c r="C12" s="12"/>
      <c r="D12" s="13"/>
      <c r="E12" s="13"/>
      <c r="F12" s="14"/>
      <c r="G12" s="115"/>
      <c r="H12" s="13"/>
      <c r="I12" s="13"/>
      <c r="J12" s="14"/>
      <c r="K12" s="115"/>
      <c r="L12" s="116"/>
      <c r="M12" s="116"/>
      <c r="N12" s="117"/>
      <c r="O12" s="115"/>
      <c r="P12" s="116"/>
      <c r="Q12" s="116"/>
      <c r="R12" s="117"/>
      <c r="S12" s="17"/>
    </row>
    <row r="13" spans="1:19" x14ac:dyDescent="0.25">
      <c r="A13" s="85"/>
      <c r="B13" s="88"/>
      <c r="C13" s="12"/>
      <c r="D13" s="13"/>
      <c r="E13" s="13"/>
      <c r="F13" s="14"/>
      <c r="G13" s="115"/>
      <c r="H13" s="13"/>
      <c r="I13" s="13"/>
      <c r="J13" s="14"/>
      <c r="K13" s="115"/>
      <c r="L13" s="116"/>
      <c r="M13" s="116"/>
      <c r="N13" s="117"/>
      <c r="O13" s="115"/>
      <c r="P13" s="116"/>
      <c r="Q13" s="116"/>
      <c r="R13" s="117"/>
      <c r="S13" s="17"/>
    </row>
    <row r="14" spans="1:19" x14ac:dyDescent="0.25">
      <c r="A14" s="85"/>
      <c r="B14" s="88"/>
      <c r="C14" s="12"/>
      <c r="D14" s="13"/>
      <c r="E14" s="13"/>
      <c r="F14" s="14"/>
      <c r="G14" s="115"/>
      <c r="H14" s="13"/>
      <c r="I14" s="13"/>
      <c r="J14" s="14"/>
      <c r="K14" s="115"/>
      <c r="L14" s="116"/>
      <c r="M14" s="116"/>
      <c r="N14" s="117"/>
      <c r="O14" s="115"/>
      <c r="P14" s="116"/>
      <c r="Q14" s="116"/>
      <c r="R14" s="117"/>
      <c r="S14" s="17"/>
    </row>
    <row r="15" spans="1:19" x14ac:dyDescent="0.25">
      <c r="A15" s="85"/>
      <c r="B15" s="88"/>
      <c r="C15" s="12"/>
      <c r="D15" s="13"/>
      <c r="E15" s="13"/>
      <c r="F15" s="14"/>
      <c r="G15" s="115"/>
      <c r="H15" s="13"/>
      <c r="I15" s="13"/>
      <c r="J15" s="14"/>
      <c r="K15" s="115"/>
      <c r="L15" s="116"/>
      <c r="M15" s="116"/>
      <c r="N15" s="117"/>
      <c r="O15" s="115"/>
      <c r="P15" s="116"/>
      <c r="Q15" s="116"/>
      <c r="R15" s="117"/>
      <c r="S15" s="17"/>
    </row>
    <row r="16" spans="1:19" x14ac:dyDescent="0.25">
      <c r="A16" s="85"/>
      <c r="B16" s="88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5">
      <c r="A17" s="85"/>
      <c r="B17" s="88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ht="13.8" thickBot="1" x14ac:dyDescent="0.3">
      <c r="A18" s="85"/>
      <c r="B18" s="106"/>
      <c r="C18" s="107"/>
      <c r="D18" s="108"/>
      <c r="E18" s="108"/>
      <c r="F18" s="109"/>
      <c r="G18" s="107"/>
      <c r="H18" s="108"/>
      <c r="I18" s="108"/>
      <c r="J18" s="109"/>
      <c r="K18" s="107"/>
      <c r="L18" s="108"/>
      <c r="M18" s="108"/>
      <c r="N18" s="109"/>
      <c r="O18" s="107"/>
      <c r="P18" s="108"/>
      <c r="Q18" s="108"/>
      <c r="R18" s="109"/>
      <c r="S18" s="17"/>
    </row>
    <row r="19" spans="1:24" x14ac:dyDescent="0.25">
      <c r="A19" s="18" t="s">
        <v>9</v>
      </c>
      <c r="B19" s="154" t="s">
        <v>94</v>
      </c>
      <c r="C19" s="20">
        <v>28</v>
      </c>
      <c r="D19" s="21">
        <v>10</v>
      </c>
      <c r="E19" s="21">
        <v>7</v>
      </c>
      <c r="F19" s="22">
        <v>13</v>
      </c>
      <c r="G19" s="20"/>
      <c r="H19" s="21"/>
      <c r="I19" s="21"/>
      <c r="J19" s="22"/>
      <c r="K19" s="20"/>
      <c r="L19" s="21"/>
      <c r="M19" s="21"/>
      <c r="N19" s="22"/>
      <c r="O19" s="20"/>
      <c r="P19" s="21"/>
      <c r="Q19" s="21"/>
      <c r="R19" s="22"/>
      <c r="S19" s="24"/>
    </row>
    <row r="20" spans="1:24" x14ac:dyDescent="0.25">
      <c r="A20" s="18"/>
      <c r="B20" s="155" t="s">
        <v>270</v>
      </c>
      <c r="C20" s="92"/>
      <c r="D20" s="56"/>
      <c r="E20" s="56"/>
      <c r="F20" s="93"/>
      <c r="G20" s="92">
        <v>25</v>
      </c>
      <c r="H20" s="56">
        <v>7</v>
      </c>
      <c r="I20" s="56">
        <v>11</v>
      </c>
      <c r="J20" s="93">
        <v>4</v>
      </c>
      <c r="K20" s="92">
        <v>30</v>
      </c>
      <c r="L20" s="56">
        <v>15</v>
      </c>
      <c r="M20" s="56">
        <v>9</v>
      </c>
      <c r="N20" s="93">
        <v>7</v>
      </c>
      <c r="O20" s="92">
        <v>25</v>
      </c>
      <c r="P20" s="56">
        <v>7</v>
      </c>
      <c r="Q20" s="56">
        <v>7</v>
      </c>
      <c r="R20" s="93">
        <v>10</v>
      </c>
      <c r="S20" s="24"/>
    </row>
    <row r="21" spans="1:24" ht="13.8" thickBot="1" x14ac:dyDescent="0.3">
      <c r="A21" s="18"/>
      <c r="B21" s="150"/>
      <c r="C21" s="92"/>
      <c r="D21" s="56"/>
      <c r="E21" s="56"/>
      <c r="F21" s="93"/>
      <c r="G21" s="92"/>
      <c r="H21" s="56"/>
      <c r="I21" s="56"/>
      <c r="J21" s="93"/>
      <c r="K21" s="92"/>
      <c r="L21" s="56"/>
      <c r="M21" s="56"/>
      <c r="N21" s="93"/>
      <c r="O21" s="92"/>
      <c r="P21" s="56"/>
      <c r="Q21" s="56"/>
      <c r="R21" s="93"/>
      <c r="S21" s="24"/>
    </row>
    <row r="22" spans="1:24" ht="13.8" thickBot="1" x14ac:dyDescent="0.3">
      <c r="A22" s="18"/>
      <c r="B22" s="28" t="s">
        <v>10</v>
      </c>
      <c r="C22" s="29">
        <f t="shared" ref="C22:R22" si="0">SUM(C3:C17)</f>
        <v>28</v>
      </c>
      <c r="D22" s="29">
        <f t="shared" si="0"/>
        <v>10</v>
      </c>
      <c r="E22" s="29">
        <f t="shared" si="0"/>
        <v>7</v>
      </c>
      <c r="F22" s="29">
        <f t="shared" si="0"/>
        <v>13</v>
      </c>
      <c r="G22" s="29">
        <f t="shared" si="0"/>
        <v>25</v>
      </c>
      <c r="H22" s="29">
        <f t="shared" si="0"/>
        <v>7</v>
      </c>
      <c r="I22" s="29">
        <f t="shared" si="0"/>
        <v>11</v>
      </c>
      <c r="J22" s="29">
        <f t="shared" si="0"/>
        <v>4</v>
      </c>
      <c r="K22" s="29">
        <f t="shared" si="0"/>
        <v>30</v>
      </c>
      <c r="L22" s="29">
        <f t="shared" si="0"/>
        <v>15</v>
      </c>
      <c r="M22" s="29">
        <f t="shared" si="0"/>
        <v>9</v>
      </c>
      <c r="N22" s="29">
        <f t="shared" si="0"/>
        <v>7</v>
      </c>
      <c r="O22" s="29">
        <f t="shared" si="0"/>
        <v>25</v>
      </c>
      <c r="P22" s="29">
        <f t="shared" si="0"/>
        <v>7</v>
      </c>
      <c r="Q22" s="29">
        <f t="shared" si="0"/>
        <v>7</v>
      </c>
      <c r="R22" s="28">
        <f t="shared" si="0"/>
        <v>10</v>
      </c>
      <c r="S22" s="24"/>
    </row>
    <row r="23" spans="1:24" ht="13.8" thickBot="1" x14ac:dyDescent="0.3">
      <c r="A23" s="18"/>
      <c r="B23" s="28" t="s">
        <v>11</v>
      </c>
      <c r="C23" s="30">
        <f>C22</f>
        <v>28</v>
      </c>
      <c r="D23" s="30">
        <f>D22</f>
        <v>10</v>
      </c>
      <c r="E23" s="30">
        <f>E22</f>
        <v>7</v>
      </c>
      <c r="F23" s="30">
        <f>F22</f>
        <v>13</v>
      </c>
      <c r="G23" s="30">
        <f t="shared" ref="G23:R23" si="1">SUM(C23,G22)</f>
        <v>53</v>
      </c>
      <c r="H23" s="30">
        <f t="shared" si="1"/>
        <v>17</v>
      </c>
      <c r="I23" s="30">
        <f t="shared" si="1"/>
        <v>18</v>
      </c>
      <c r="J23" s="30">
        <f t="shared" si="1"/>
        <v>17</v>
      </c>
      <c r="K23" s="30">
        <f t="shared" si="1"/>
        <v>83</v>
      </c>
      <c r="L23" s="30">
        <f t="shared" si="1"/>
        <v>32</v>
      </c>
      <c r="M23" s="30">
        <f t="shared" si="1"/>
        <v>27</v>
      </c>
      <c r="N23" s="30">
        <f t="shared" si="1"/>
        <v>24</v>
      </c>
      <c r="O23" s="31">
        <f t="shared" si="1"/>
        <v>108</v>
      </c>
      <c r="P23" s="30">
        <f t="shared" si="1"/>
        <v>39</v>
      </c>
      <c r="Q23" s="30">
        <f t="shared" si="1"/>
        <v>34</v>
      </c>
      <c r="R23" s="32">
        <f t="shared" si="1"/>
        <v>34</v>
      </c>
      <c r="S23" s="24"/>
    </row>
    <row r="24" spans="1:24" ht="13.8" thickBot="1" x14ac:dyDescent="0.3">
      <c r="A24" s="33"/>
      <c r="B24" s="34" t="s">
        <v>12</v>
      </c>
      <c r="C24" s="35"/>
      <c r="D24" s="36"/>
      <c r="E24" s="36">
        <v>0</v>
      </c>
      <c r="F24" s="36"/>
      <c r="G24" s="35"/>
      <c r="H24" s="36"/>
      <c r="I24" s="36">
        <v>0</v>
      </c>
      <c r="J24" s="36"/>
      <c r="K24" s="35"/>
      <c r="L24" s="36"/>
      <c r="M24" s="36">
        <v>0</v>
      </c>
      <c r="N24" s="36"/>
      <c r="O24" s="35"/>
      <c r="P24" s="36"/>
      <c r="Q24" s="36">
        <v>0</v>
      </c>
      <c r="R24" s="36"/>
      <c r="S24" s="37"/>
    </row>
    <row r="25" spans="1:24" ht="13.5" customHeight="1" thickBot="1" x14ac:dyDescent="0.35">
      <c r="A25" s="1" t="s">
        <v>0</v>
      </c>
      <c r="B25" s="2" t="s">
        <v>1</v>
      </c>
      <c r="C25" s="156" t="s">
        <v>216</v>
      </c>
      <c r="D25" s="157"/>
      <c r="E25" s="158"/>
      <c r="F25" s="4">
        <v>3</v>
      </c>
      <c r="G25" s="156" t="s">
        <v>177</v>
      </c>
      <c r="H25" s="157"/>
      <c r="I25" s="158"/>
      <c r="J25" s="4">
        <v>6</v>
      </c>
      <c r="K25" s="156" t="s">
        <v>126</v>
      </c>
      <c r="L25" s="157"/>
      <c r="M25" s="158"/>
      <c r="N25" s="4">
        <v>8</v>
      </c>
      <c r="O25" s="159" t="s">
        <v>36</v>
      </c>
      <c r="P25" s="157"/>
      <c r="Q25" s="158"/>
      <c r="R25" s="5">
        <v>8</v>
      </c>
      <c r="S25" s="38"/>
      <c r="U25" s="39"/>
      <c r="V25" s="40"/>
      <c r="W25" s="39"/>
      <c r="X25" s="39"/>
    </row>
    <row r="26" spans="1:24" ht="13.8" thickBot="1" x14ac:dyDescent="0.3">
      <c r="A26" s="7" t="s">
        <v>2</v>
      </c>
      <c r="B26" s="2" t="s">
        <v>3</v>
      </c>
      <c r="C26" s="8" t="s">
        <v>4</v>
      </c>
      <c r="D26" s="8" t="s">
        <v>5</v>
      </c>
      <c r="E26" s="8" t="s">
        <v>6</v>
      </c>
      <c r="F26" s="8" t="s">
        <v>7</v>
      </c>
      <c r="G26" s="8" t="s">
        <v>4</v>
      </c>
      <c r="H26" s="8" t="s">
        <v>5</v>
      </c>
      <c r="I26" s="8" t="s">
        <v>6</v>
      </c>
      <c r="J26" s="8" t="s">
        <v>7</v>
      </c>
      <c r="K26" s="8" t="s">
        <v>4</v>
      </c>
      <c r="L26" s="8" t="s">
        <v>5</v>
      </c>
      <c r="M26" s="8" t="s">
        <v>6</v>
      </c>
      <c r="N26" s="8" t="s">
        <v>7</v>
      </c>
      <c r="O26" s="9" t="s">
        <v>4</v>
      </c>
      <c r="P26" s="8" t="s">
        <v>5</v>
      </c>
      <c r="Q26" s="8" t="s">
        <v>6</v>
      </c>
      <c r="R26" s="3" t="s">
        <v>7</v>
      </c>
      <c r="S26" s="10"/>
      <c r="U26" s="39"/>
      <c r="V26" s="39"/>
      <c r="W26" s="39"/>
      <c r="X26" s="39"/>
    </row>
    <row r="27" spans="1:24" x14ac:dyDescent="0.25">
      <c r="A27" s="85" t="str">
        <f t="shared" ref="A27:B42" si="2">A3</f>
        <v>2</v>
      </c>
      <c r="B27" s="88" t="str">
        <f t="shared" si="2"/>
        <v>Isaac Smith</v>
      </c>
      <c r="C27" s="12">
        <v>5</v>
      </c>
      <c r="D27" s="13">
        <v>5</v>
      </c>
      <c r="E27" s="13">
        <v>0</v>
      </c>
      <c r="F27" s="14">
        <v>3</v>
      </c>
      <c r="G27" s="12">
        <v>5</v>
      </c>
      <c r="H27" s="13">
        <v>3</v>
      </c>
      <c r="I27" s="13">
        <v>1</v>
      </c>
      <c r="J27" s="14">
        <v>1</v>
      </c>
      <c r="K27" s="12">
        <v>3</v>
      </c>
      <c r="L27" s="13">
        <v>0</v>
      </c>
      <c r="M27" s="13">
        <v>0</v>
      </c>
      <c r="N27" s="14">
        <v>3</v>
      </c>
      <c r="O27" s="15">
        <v>4</v>
      </c>
      <c r="P27" s="13">
        <v>0</v>
      </c>
      <c r="Q27" s="13">
        <v>2</v>
      </c>
      <c r="R27" s="16">
        <v>1</v>
      </c>
      <c r="S27" s="17"/>
      <c r="U27" s="41"/>
      <c r="V27" s="42"/>
      <c r="W27" s="41"/>
      <c r="X27" s="39"/>
    </row>
    <row r="28" spans="1:24" ht="12.75" customHeight="1" x14ac:dyDescent="0.25">
      <c r="A28" s="85" t="str">
        <f t="shared" si="2"/>
        <v>7</v>
      </c>
      <c r="B28" s="88" t="str">
        <f t="shared" si="2"/>
        <v>Scott Hudson</v>
      </c>
      <c r="C28" s="12">
        <v>4</v>
      </c>
      <c r="D28" s="13">
        <v>2</v>
      </c>
      <c r="E28" s="13">
        <v>1</v>
      </c>
      <c r="F28" s="14">
        <v>0</v>
      </c>
      <c r="G28" s="12">
        <v>5</v>
      </c>
      <c r="H28" s="13">
        <v>3</v>
      </c>
      <c r="I28" s="13">
        <v>0</v>
      </c>
      <c r="J28" s="14">
        <v>0</v>
      </c>
      <c r="K28" s="12">
        <v>3</v>
      </c>
      <c r="L28" s="13">
        <v>0</v>
      </c>
      <c r="M28" s="13">
        <v>2</v>
      </c>
      <c r="N28" s="14">
        <v>1</v>
      </c>
      <c r="O28" s="15">
        <v>2</v>
      </c>
      <c r="P28" s="13">
        <v>1</v>
      </c>
      <c r="Q28" s="13">
        <v>0</v>
      </c>
      <c r="R28" s="16">
        <v>0</v>
      </c>
      <c r="S28" s="17"/>
      <c r="U28" s="43"/>
      <c r="V28" s="39"/>
      <c r="W28" s="39"/>
      <c r="X28" s="39"/>
    </row>
    <row r="29" spans="1:24" ht="12.75" customHeight="1" x14ac:dyDescent="0.25">
      <c r="A29" s="85" t="str">
        <f t="shared" si="2"/>
        <v>19</v>
      </c>
      <c r="B29" s="88" t="str">
        <f t="shared" si="2"/>
        <v>Roy Eubanks</v>
      </c>
      <c r="C29" s="12"/>
      <c r="D29" s="13"/>
      <c r="E29" s="13"/>
      <c r="F29" s="14"/>
      <c r="G29" s="12"/>
      <c r="H29" s="13"/>
      <c r="I29" s="13"/>
      <c r="J29" s="14"/>
      <c r="K29" s="12"/>
      <c r="L29" s="13"/>
      <c r="M29" s="13"/>
      <c r="N29" s="14"/>
      <c r="O29" s="15"/>
      <c r="P29" s="13"/>
      <c r="Q29" s="13"/>
      <c r="R29" s="16"/>
      <c r="S29" s="17"/>
      <c r="U29" s="43"/>
      <c r="V29" s="39"/>
      <c r="W29" s="39"/>
      <c r="X29" s="39"/>
    </row>
    <row r="30" spans="1:24" ht="12.75" customHeight="1" x14ac:dyDescent="0.25">
      <c r="A30" s="85" t="str">
        <f t="shared" si="2"/>
        <v>5</v>
      </c>
      <c r="B30" s="88" t="str">
        <f t="shared" si="2"/>
        <v>Andrew Bernet</v>
      </c>
      <c r="C30" s="12"/>
      <c r="D30" s="13"/>
      <c r="E30" s="13"/>
      <c r="F30" s="14"/>
      <c r="G30" s="12">
        <v>5</v>
      </c>
      <c r="H30" s="13">
        <v>3</v>
      </c>
      <c r="I30" s="13">
        <v>0</v>
      </c>
      <c r="J30" s="14">
        <v>4</v>
      </c>
      <c r="K30" s="12">
        <v>3</v>
      </c>
      <c r="L30" s="13">
        <v>0</v>
      </c>
      <c r="M30" s="13">
        <v>2</v>
      </c>
      <c r="N30" s="14">
        <v>1</v>
      </c>
      <c r="O30" s="15">
        <v>4</v>
      </c>
      <c r="P30" s="13">
        <v>1</v>
      </c>
      <c r="Q30" s="13">
        <v>0</v>
      </c>
      <c r="R30" s="16">
        <v>1</v>
      </c>
      <c r="S30" s="17"/>
      <c r="U30" s="43"/>
      <c r="V30" s="39"/>
      <c r="W30" s="44"/>
      <c r="X30" s="39"/>
    </row>
    <row r="31" spans="1:24" ht="12.75" customHeight="1" x14ac:dyDescent="0.25">
      <c r="A31" s="85" t="str">
        <f t="shared" si="2"/>
        <v>13</v>
      </c>
      <c r="B31" s="88" t="str">
        <f t="shared" si="2"/>
        <v>Dennis Lynch</v>
      </c>
      <c r="C31" s="12">
        <v>5</v>
      </c>
      <c r="D31" s="13">
        <v>2</v>
      </c>
      <c r="E31" s="13">
        <v>1</v>
      </c>
      <c r="F31" s="14">
        <v>1</v>
      </c>
      <c r="G31" s="12">
        <v>4</v>
      </c>
      <c r="H31" s="13">
        <v>1</v>
      </c>
      <c r="I31" s="13">
        <v>1</v>
      </c>
      <c r="J31" s="14">
        <v>0</v>
      </c>
      <c r="K31" s="12">
        <v>3</v>
      </c>
      <c r="L31" s="13">
        <v>0</v>
      </c>
      <c r="M31" s="13">
        <v>1</v>
      </c>
      <c r="N31" s="14">
        <v>0</v>
      </c>
      <c r="O31" s="15">
        <v>2</v>
      </c>
      <c r="P31" s="13">
        <v>0</v>
      </c>
      <c r="Q31" s="13">
        <v>1</v>
      </c>
      <c r="R31" s="16">
        <v>0</v>
      </c>
      <c r="S31" s="17"/>
      <c r="U31" s="43"/>
      <c r="V31" s="39"/>
      <c r="W31" s="44"/>
      <c r="X31" s="39"/>
    </row>
    <row r="32" spans="1:24" ht="12.75" customHeight="1" x14ac:dyDescent="0.25">
      <c r="A32" s="85" t="str">
        <f t="shared" si="2"/>
        <v>14</v>
      </c>
      <c r="B32" s="88" t="str">
        <f t="shared" si="2"/>
        <v>Rich Krussell</v>
      </c>
      <c r="C32" s="12">
        <v>5</v>
      </c>
      <c r="D32" s="13">
        <v>3</v>
      </c>
      <c r="E32" s="13">
        <v>0</v>
      </c>
      <c r="F32" s="14">
        <v>2</v>
      </c>
      <c r="G32" s="12">
        <v>5</v>
      </c>
      <c r="H32" s="13">
        <v>1</v>
      </c>
      <c r="I32" s="13">
        <v>3</v>
      </c>
      <c r="J32" s="14">
        <v>3</v>
      </c>
      <c r="K32" s="12">
        <v>4</v>
      </c>
      <c r="L32" s="13">
        <v>0</v>
      </c>
      <c r="M32" s="13">
        <v>2</v>
      </c>
      <c r="N32" s="14">
        <v>3</v>
      </c>
      <c r="O32" s="15">
        <v>4</v>
      </c>
      <c r="P32" s="13">
        <v>1</v>
      </c>
      <c r="Q32" s="13">
        <v>1</v>
      </c>
      <c r="R32" s="16">
        <v>3</v>
      </c>
      <c r="S32" s="17" t="s">
        <v>8</v>
      </c>
      <c r="U32" s="43"/>
      <c r="V32" s="39"/>
      <c r="W32" s="44"/>
      <c r="X32" s="39"/>
    </row>
    <row r="33" spans="1:24" ht="12.75" customHeight="1" x14ac:dyDescent="0.25">
      <c r="A33" s="85" t="str">
        <f t="shared" si="2"/>
        <v>8</v>
      </c>
      <c r="B33" s="88" t="str">
        <f t="shared" si="2"/>
        <v>Bobby Lakey</v>
      </c>
      <c r="C33" s="12">
        <v>4</v>
      </c>
      <c r="D33" s="13">
        <v>3</v>
      </c>
      <c r="E33" s="13">
        <v>0</v>
      </c>
      <c r="F33" s="14">
        <v>2</v>
      </c>
      <c r="G33" s="12">
        <v>4</v>
      </c>
      <c r="H33" s="13">
        <v>2</v>
      </c>
      <c r="I33" s="13">
        <v>0</v>
      </c>
      <c r="J33" s="14">
        <v>3</v>
      </c>
      <c r="K33" s="12">
        <v>0</v>
      </c>
      <c r="L33" s="13">
        <v>0</v>
      </c>
      <c r="M33" s="13">
        <v>0</v>
      </c>
      <c r="N33" s="14">
        <v>3</v>
      </c>
      <c r="O33" s="15">
        <v>3</v>
      </c>
      <c r="P33" s="13">
        <v>1</v>
      </c>
      <c r="Q33" s="13">
        <v>0</v>
      </c>
      <c r="R33" s="16">
        <v>5</v>
      </c>
      <c r="S33" s="17"/>
      <c r="U33" s="43"/>
      <c r="V33" s="39"/>
      <c r="W33" s="44"/>
      <c r="X33" s="39"/>
    </row>
    <row r="34" spans="1:24" ht="12.75" customHeight="1" x14ac:dyDescent="0.25">
      <c r="A34" s="85" t="str">
        <f t="shared" si="2"/>
        <v>4</v>
      </c>
      <c r="B34" s="88" t="str">
        <f t="shared" si="2"/>
        <v>Sam McKinzie</v>
      </c>
      <c r="C34" s="12"/>
      <c r="D34" s="13"/>
      <c r="E34" s="13"/>
      <c r="F34" s="14"/>
      <c r="G34" s="12"/>
      <c r="H34" s="13"/>
      <c r="I34" s="13"/>
      <c r="J34" s="14"/>
      <c r="K34" s="12">
        <v>3</v>
      </c>
      <c r="L34" s="13">
        <v>1</v>
      </c>
      <c r="M34" s="13">
        <v>1</v>
      </c>
      <c r="N34" s="14">
        <v>0</v>
      </c>
      <c r="O34" s="15">
        <v>3</v>
      </c>
      <c r="P34" s="13">
        <v>0</v>
      </c>
      <c r="Q34" s="13">
        <v>2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5">
      <c r="A35" s="85" t="str">
        <f t="shared" si="2"/>
        <v>9</v>
      </c>
      <c r="B35" s="88" t="str">
        <f t="shared" si="2"/>
        <v>Chelsea White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5">
      <c r="A36" s="85" t="str">
        <f t="shared" si="2"/>
        <v>23</v>
      </c>
      <c r="B36" s="88" t="str">
        <f t="shared" si="2"/>
        <v>John Geeter</v>
      </c>
      <c r="C36" s="12">
        <v>5</v>
      </c>
      <c r="D36" s="13">
        <v>1</v>
      </c>
      <c r="E36" s="13">
        <v>3</v>
      </c>
      <c r="F36" s="14">
        <v>1</v>
      </c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3"/>
      <c r="V36" s="39"/>
      <c r="W36" s="44"/>
      <c r="X36" s="39"/>
    </row>
    <row r="37" spans="1:24" ht="12.75" customHeight="1" x14ac:dyDescent="0.25">
      <c r="A37" s="85">
        <f t="shared" si="2"/>
        <v>0</v>
      </c>
      <c r="B37" s="88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x14ac:dyDescent="0.25">
      <c r="A38" s="85">
        <f t="shared" si="2"/>
        <v>0</v>
      </c>
      <c r="B38" s="88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39"/>
      <c r="X38" s="39"/>
    </row>
    <row r="39" spans="1:24" x14ac:dyDescent="0.25">
      <c r="A39" s="85">
        <f t="shared" si="2"/>
        <v>0</v>
      </c>
      <c r="B39" s="88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39"/>
      <c r="X39" s="39"/>
    </row>
    <row r="40" spans="1:24" x14ac:dyDescent="0.25">
      <c r="A40" s="85">
        <f t="shared" si="2"/>
        <v>0</v>
      </c>
      <c r="B40" s="88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 t="s">
        <v>8</v>
      </c>
      <c r="U40" s="43"/>
      <c r="V40" s="39"/>
      <c r="W40" s="39"/>
      <c r="X40" s="39"/>
    </row>
    <row r="41" spans="1:24" x14ac:dyDescent="0.25">
      <c r="A41" s="85">
        <f t="shared" si="2"/>
        <v>0</v>
      </c>
      <c r="B41" s="89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4"/>
      <c r="S41" s="17"/>
      <c r="U41" s="43"/>
      <c r="V41" s="39"/>
      <c r="W41" s="39"/>
      <c r="X41" s="39"/>
    </row>
    <row r="42" spans="1:24" ht="13.8" thickBot="1" x14ac:dyDescent="0.3">
      <c r="A42" s="85">
        <f t="shared" si="2"/>
        <v>0</v>
      </c>
      <c r="B42" s="89">
        <f t="shared" si="2"/>
        <v>0</v>
      </c>
      <c r="C42" s="107"/>
      <c r="D42" s="108"/>
      <c r="E42" s="108"/>
      <c r="F42" s="109"/>
      <c r="G42" s="107"/>
      <c r="H42" s="108"/>
      <c r="I42" s="108"/>
      <c r="J42" s="109"/>
      <c r="K42" s="107"/>
      <c r="L42" s="108"/>
      <c r="M42" s="108"/>
      <c r="N42" s="109"/>
      <c r="O42" s="136"/>
      <c r="P42" s="108"/>
      <c r="Q42" s="108"/>
      <c r="R42" s="110"/>
      <c r="S42" s="17"/>
      <c r="U42" s="43"/>
      <c r="V42" s="39"/>
      <c r="W42" s="39"/>
      <c r="X42" s="39"/>
    </row>
    <row r="43" spans="1:24" x14ac:dyDescent="0.25">
      <c r="A43" s="18" t="s">
        <v>9</v>
      </c>
      <c r="B43" s="19" t="str">
        <f>B19</f>
        <v>Tim Hibner</v>
      </c>
      <c r="C43" s="20"/>
      <c r="D43" s="21"/>
      <c r="E43" s="21"/>
      <c r="F43" s="22"/>
      <c r="G43" s="20"/>
      <c r="H43" s="21"/>
      <c r="I43" s="21"/>
      <c r="J43" s="22"/>
      <c r="K43" s="20">
        <v>7</v>
      </c>
      <c r="L43" s="21">
        <v>1</v>
      </c>
      <c r="M43" s="21">
        <v>5</v>
      </c>
      <c r="N43" s="22">
        <v>11</v>
      </c>
      <c r="O43" s="20">
        <v>22</v>
      </c>
      <c r="P43" s="21">
        <v>4</v>
      </c>
      <c r="Q43" s="21">
        <v>6</v>
      </c>
      <c r="R43" s="23">
        <v>11</v>
      </c>
      <c r="S43" s="24"/>
      <c r="U43" s="39"/>
      <c r="V43" s="39"/>
      <c r="W43" s="39"/>
      <c r="X43" s="39"/>
    </row>
    <row r="44" spans="1:24" x14ac:dyDescent="0.25">
      <c r="A44" s="18"/>
      <c r="B44" s="150" t="str">
        <f>B20</f>
        <v>Graham Mathenia</v>
      </c>
      <c r="C44" s="92">
        <v>28</v>
      </c>
      <c r="D44" s="56">
        <v>16</v>
      </c>
      <c r="E44" s="56">
        <v>5</v>
      </c>
      <c r="F44" s="93">
        <v>9</v>
      </c>
      <c r="G44" s="92">
        <v>28</v>
      </c>
      <c r="H44" s="56">
        <v>13</v>
      </c>
      <c r="I44" s="56">
        <v>5</v>
      </c>
      <c r="J44" s="93">
        <v>11</v>
      </c>
      <c r="K44" s="92">
        <v>12</v>
      </c>
      <c r="L44" s="56">
        <v>0</v>
      </c>
      <c r="M44" s="56">
        <v>3</v>
      </c>
      <c r="N44" s="93"/>
      <c r="O44" s="92"/>
      <c r="P44" s="56"/>
      <c r="Q44" s="56"/>
      <c r="R44" s="93"/>
      <c r="S44" s="24"/>
      <c r="U44" s="39"/>
      <c r="V44" s="39"/>
      <c r="W44" s="39"/>
      <c r="X44" s="39"/>
    </row>
    <row r="45" spans="1:24" ht="13.8" thickBot="1" x14ac:dyDescent="0.3">
      <c r="A45" s="18"/>
      <c r="B45" s="150">
        <f>B21</f>
        <v>0</v>
      </c>
      <c r="C45" s="92"/>
      <c r="D45" s="56"/>
      <c r="E45" s="56"/>
      <c r="F45" s="93"/>
      <c r="G45" s="92"/>
      <c r="H45" s="56"/>
      <c r="I45" s="56"/>
      <c r="J45" s="93"/>
      <c r="K45" s="92"/>
      <c r="L45" s="56"/>
      <c r="M45" s="56"/>
      <c r="N45" s="93"/>
      <c r="O45" s="92"/>
      <c r="P45" s="56"/>
      <c r="Q45" s="56"/>
      <c r="R45" s="93"/>
      <c r="S45" s="24"/>
      <c r="U45" s="39"/>
      <c r="V45" s="39"/>
      <c r="W45" s="39"/>
      <c r="X45" s="39"/>
    </row>
    <row r="46" spans="1:24" ht="13.8" thickBot="1" x14ac:dyDescent="0.3">
      <c r="A46" s="18"/>
      <c r="B46" s="28" t="s">
        <v>10</v>
      </c>
      <c r="C46" s="29">
        <f t="shared" ref="C46:R46" si="3">SUM(C27:C41)</f>
        <v>28</v>
      </c>
      <c r="D46" s="29">
        <f t="shared" si="3"/>
        <v>16</v>
      </c>
      <c r="E46" s="29">
        <f t="shared" si="3"/>
        <v>5</v>
      </c>
      <c r="F46" s="29">
        <f t="shared" si="3"/>
        <v>9</v>
      </c>
      <c r="G46" s="29">
        <f t="shared" si="3"/>
        <v>28</v>
      </c>
      <c r="H46" s="29">
        <f t="shared" si="3"/>
        <v>13</v>
      </c>
      <c r="I46" s="29">
        <f t="shared" si="3"/>
        <v>5</v>
      </c>
      <c r="J46" s="29">
        <f t="shared" si="3"/>
        <v>11</v>
      </c>
      <c r="K46" s="29">
        <f t="shared" si="3"/>
        <v>19</v>
      </c>
      <c r="L46" s="29">
        <f t="shared" si="3"/>
        <v>1</v>
      </c>
      <c r="M46" s="29">
        <f t="shared" si="3"/>
        <v>8</v>
      </c>
      <c r="N46" s="29">
        <f t="shared" si="3"/>
        <v>11</v>
      </c>
      <c r="O46" s="29">
        <f t="shared" si="3"/>
        <v>22</v>
      </c>
      <c r="P46" s="29">
        <f t="shared" si="3"/>
        <v>4</v>
      </c>
      <c r="Q46" s="29">
        <f t="shared" si="3"/>
        <v>6</v>
      </c>
      <c r="R46" s="28">
        <f t="shared" si="3"/>
        <v>11</v>
      </c>
      <c r="S46" s="24"/>
      <c r="U46" s="39"/>
      <c r="V46" s="39"/>
      <c r="W46" s="39"/>
      <c r="X46" s="39"/>
    </row>
    <row r="47" spans="1:24" ht="13.8" thickBot="1" x14ac:dyDescent="0.3">
      <c r="A47" s="18"/>
      <c r="B47" s="28" t="s">
        <v>11</v>
      </c>
      <c r="C47" s="30">
        <f>SUM(O23,C46)</f>
        <v>136</v>
      </c>
      <c r="D47" s="30">
        <f>SUM(P23,D46)</f>
        <v>55</v>
      </c>
      <c r="E47" s="30">
        <f>SUM(Q23,E46)</f>
        <v>39</v>
      </c>
      <c r="F47" s="30">
        <f>SUM(R23,F46)</f>
        <v>43</v>
      </c>
      <c r="G47" s="30">
        <f t="shared" ref="G47:R47" si="4">SUM(C47,G46)</f>
        <v>164</v>
      </c>
      <c r="H47" s="30">
        <f t="shared" si="4"/>
        <v>68</v>
      </c>
      <c r="I47" s="30">
        <f t="shared" si="4"/>
        <v>44</v>
      </c>
      <c r="J47" s="30">
        <f t="shared" si="4"/>
        <v>54</v>
      </c>
      <c r="K47" s="30">
        <f t="shared" si="4"/>
        <v>183</v>
      </c>
      <c r="L47" s="30">
        <f t="shared" si="4"/>
        <v>69</v>
      </c>
      <c r="M47" s="30">
        <f t="shared" si="4"/>
        <v>52</v>
      </c>
      <c r="N47" s="30">
        <f t="shared" si="4"/>
        <v>65</v>
      </c>
      <c r="O47" s="31">
        <f t="shared" si="4"/>
        <v>205</v>
      </c>
      <c r="P47" s="30">
        <f t="shared" si="4"/>
        <v>73</v>
      </c>
      <c r="Q47" s="30">
        <f t="shared" si="4"/>
        <v>58</v>
      </c>
      <c r="R47" s="32">
        <f t="shared" si="4"/>
        <v>76</v>
      </c>
      <c r="S47" s="45"/>
      <c r="U47" s="39"/>
      <c r="V47" s="39"/>
      <c r="W47" s="39"/>
      <c r="X47" s="39"/>
    </row>
    <row r="48" spans="1:24" ht="13.8" thickBot="1" x14ac:dyDescent="0.3">
      <c r="A48" s="33"/>
      <c r="B48" s="34" t="s">
        <v>12</v>
      </c>
      <c r="C48" s="35"/>
      <c r="D48" s="36"/>
      <c r="E48" s="36"/>
      <c r="F48" s="36"/>
      <c r="G48" s="35"/>
      <c r="H48" s="36"/>
      <c r="I48" s="36"/>
      <c r="J48" s="36"/>
      <c r="K48" s="35"/>
      <c r="L48" s="36"/>
      <c r="M48" s="36"/>
      <c r="N48" s="36"/>
      <c r="O48" s="35"/>
      <c r="P48" s="36"/>
      <c r="Q48" s="36"/>
      <c r="R48" s="46"/>
      <c r="S48" s="47"/>
      <c r="V48" s="48" t="s">
        <v>13</v>
      </c>
    </row>
    <row r="49" spans="1:30" ht="13.8" thickBot="1" x14ac:dyDescent="0.3">
      <c r="A49" s="1" t="s">
        <v>0</v>
      </c>
      <c r="B49" s="28" t="s">
        <v>1</v>
      </c>
      <c r="C49" s="156" t="s">
        <v>39</v>
      </c>
      <c r="D49" s="157"/>
      <c r="E49" s="158"/>
      <c r="F49" s="49">
        <v>5</v>
      </c>
      <c r="G49" s="156"/>
      <c r="H49" s="157"/>
      <c r="I49" s="158"/>
      <c r="J49" s="49"/>
      <c r="K49" s="156"/>
      <c r="L49" s="157"/>
      <c r="M49" s="163"/>
      <c r="N49" s="50"/>
      <c r="O49" s="51" t="s">
        <v>14</v>
      </c>
      <c r="P49" s="52"/>
      <c r="Q49" s="4"/>
      <c r="R49" s="53">
        <f>SUM(F1,J1,N1,R1,F25,J25,N25,R25,F49,J49,N49)</f>
        <v>85</v>
      </c>
      <c r="S49" s="54" t="s">
        <v>15</v>
      </c>
    </row>
    <row r="50" spans="1:30" ht="13.8" thickBot="1" x14ac:dyDescent="0.3">
      <c r="A50" s="7" t="s">
        <v>2</v>
      </c>
      <c r="B50" s="2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4</v>
      </c>
      <c r="H50" s="8" t="s">
        <v>5</v>
      </c>
      <c r="I50" s="8" t="s">
        <v>6</v>
      </c>
      <c r="J50" s="8" t="s">
        <v>7</v>
      </c>
      <c r="K50" s="8" t="s">
        <v>4</v>
      </c>
      <c r="L50" s="8" t="s">
        <v>16</v>
      </c>
      <c r="M50" s="8" t="s">
        <v>6</v>
      </c>
      <c r="N50" s="8" t="s">
        <v>7</v>
      </c>
      <c r="O50" s="1" t="s">
        <v>4</v>
      </c>
      <c r="P50" s="1" t="s">
        <v>5</v>
      </c>
      <c r="Q50" s="1" t="s">
        <v>6</v>
      </c>
      <c r="R50" s="1" t="s">
        <v>7</v>
      </c>
      <c r="S50" s="55" t="s">
        <v>17</v>
      </c>
      <c r="U50" s="41" t="s">
        <v>18</v>
      </c>
      <c r="V50" s="56" t="s">
        <v>19</v>
      </c>
      <c r="W50" s="57" t="s">
        <v>7</v>
      </c>
      <c r="X50" s="57" t="s">
        <v>20</v>
      </c>
      <c r="Y50" s="57" t="s">
        <v>21</v>
      </c>
      <c r="Z50" s="57" t="s">
        <v>33</v>
      </c>
      <c r="AA50" s="57" t="s">
        <v>318</v>
      </c>
      <c r="AB50" s="57" t="s">
        <v>33</v>
      </c>
      <c r="AC50" s="57" t="s">
        <v>22</v>
      </c>
      <c r="AD50" s="103" t="s">
        <v>41</v>
      </c>
    </row>
    <row r="51" spans="1:30" ht="13.8" thickTop="1" x14ac:dyDescent="0.25">
      <c r="A51" s="85" t="str">
        <f t="shared" ref="A51:A66" si="5">A3</f>
        <v>2</v>
      </c>
      <c r="B51" s="88" t="str">
        <f t="shared" ref="B51:B66" si="6">B27</f>
        <v>Isaac Smith</v>
      </c>
      <c r="C51" s="12">
        <v>4</v>
      </c>
      <c r="D51" s="13">
        <v>1</v>
      </c>
      <c r="E51" s="13">
        <v>2</v>
      </c>
      <c r="F51" s="14">
        <v>4</v>
      </c>
      <c r="G51" s="12"/>
      <c r="H51" s="13"/>
      <c r="I51" s="13"/>
      <c r="J51" s="14"/>
      <c r="K51" s="12"/>
      <c r="L51" s="13"/>
      <c r="M51" s="13"/>
      <c r="N51" s="14"/>
      <c r="O51" s="58">
        <f t="shared" ref="O51:O66" si="7">SUM(C3,G3,K3,O3,C27,G27,K27,O27,C51,G51,K51)</f>
        <v>39</v>
      </c>
      <c r="P51" s="90">
        <f t="shared" ref="P51:P66" si="8">SUM(D3,H3,L3,P3,D27,H27,L27,P27,D51,H51,L51)</f>
        <v>15</v>
      </c>
      <c r="Q51" s="90">
        <f t="shared" ref="Q51:Q66" si="9">SUM(E3,I3,M3,Q3,E27,I27,M27,Q27,E51,I51,M51)</f>
        <v>15</v>
      </c>
      <c r="R51" s="91">
        <f t="shared" ref="R51:R66" si="10">SUM(F3,J3,N3,R3,F27,J27,N27,R27,F51,J51,N51)</f>
        <v>15</v>
      </c>
      <c r="S51" s="86">
        <f>IF(O51=0,0,AVERAGE(P51/O51))</f>
        <v>0.38461538461538464</v>
      </c>
      <c r="U51" s="43" t="s">
        <v>157</v>
      </c>
      <c r="V51" s="88" t="s">
        <v>251</v>
      </c>
      <c r="W51" s="59">
        <v>15</v>
      </c>
      <c r="X51" s="59">
        <v>15</v>
      </c>
      <c r="Y51" s="60">
        <v>0.38461538461538464</v>
      </c>
      <c r="Z51" s="60" t="s">
        <v>114</v>
      </c>
      <c r="AA51" s="60">
        <v>1.6666666666666667</v>
      </c>
      <c r="AB51" s="60" t="s">
        <v>114</v>
      </c>
      <c r="AC51" s="59">
        <v>9</v>
      </c>
      <c r="AD51" s="104">
        <v>0.38461538461538464</v>
      </c>
    </row>
    <row r="52" spans="1:30" x14ac:dyDescent="0.25">
      <c r="A52" s="85" t="str">
        <f t="shared" si="5"/>
        <v>7</v>
      </c>
      <c r="B52" s="88" t="str">
        <f t="shared" si="6"/>
        <v>Scott Hudson</v>
      </c>
      <c r="C52" s="12">
        <v>2</v>
      </c>
      <c r="D52" s="13">
        <v>1</v>
      </c>
      <c r="E52" s="13">
        <v>1</v>
      </c>
      <c r="F52" s="14">
        <v>0</v>
      </c>
      <c r="G52" s="12"/>
      <c r="H52" s="13"/>
      <c r="I52" s="13"/>
      <c r="J52" s="14"/>
      <c r="K52" s="12"/>
      <c r="L52" s="13"/>
      <c r="M52" s="13"/>
      <c r="N52" s="14"/>
      <c r="O52" s="92">
        <f t="shared" si="7"/>
        <v>29</v>
      </c>
      <c r="P52" s="56">
        <f t="shared" si="8"/>
        <v>13</v>
      </c>
      <c r="Q52" s="56">
        <f t="shared" si="9"/>
        <v>9</v>
      </c>
      <c r="R52" s="93">
        <f t="shared" si="10"/>
        <v>3</v>
      </c>
      <c r="S52" s="87">
        <f t="shared" ref="S52:S66" si="11">IF(O52=0,0,AVERAGE(P52/O52))</f>
        <v>0.44827586206896552</v>
      </c>
      <c r="U52" s="43" t="s">
        <v>146</v>
      </c>
      <c r="V52" s="88" t="s">
        <v>252</v>
      </c>
      <c r="W52" s="59">
        <v>3</v>
      </c>
      <c r="X52" s="59">
        <v>3</v>
      </c>
      <c r="Y52" s="60">
        <v>0.44827586206896552</v>
      </c>
      <c r="Z52" s="60" t="s">
        <v>114</v>
      </c>
      <c r="AA52" s="60">
        <v>0.33333333333333331</v>
      </c>
      <c r="AB52" s="60" t="s">
        <v>114</v>
      </c>
      <c r="AC52" s="59">
        <v>9</v>
      </c>
      <c r="AD52" s="104">
        <v>0.44827586206896552</v>
      </c>
    </row>
    <row r="53" spans="1:30" x14ac:dyDescent="0.25">
      <c r="A53" s="85" t="str">
        <f t="shared" si="5"/>
        <v>19</v>
      </c>
      <c r="B53" s="88" t="str">
        <f t="shared" si="6"/>
        <v>Roy Eubanks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92">
        <f t="shared" si="7"/>
        <v>0</v>
      </c>
      <c r="P53" s="56">
        <f t="shared" si="8"/>
        <v>0</v>
      </c>
      <c r="Q53" s="56">
        <f t="shared" si="9"/>
        <v>0</v>
      </c>
      <c r="R53" s="93">
        <f t="shared" si="10"/>
        <v>0</v>
      </c>
      <c r="S53" s="87">
        <f t="shared" si="11"/>
        <v>0</v>
      </c>
      <c r="U53" s="43" t="s">
        <v>141</v>
      </c>
      <c r="V53" s="88" t="s">
        <v>186</v>
      </c>
      <c r="W53" s="59">
        <v>0</v>
      </c>
      <c r="X53" s="59" t="s">
        <v>319</v>
      </c>
      <c r="Y53" s="60">
        <v>0</v>
      </c>
      <c r="Z53" s="60" t="s">
        <v>213</v>
      </c>
      <c r="AA53" s="60">
        <v>0</v>
      </c>
      <c r="AB53" s="60" t="s">
        <v>209</v>
      </c>
      <c r="AC53" s="59">
        <v>1</v>
      </c>
      <c r="AD53" s="104">
        <v>0</v>
      </c>
    </row>
    <row r="54" spans="1:30" x14ac:dyDescent="0.25">
      <c r="A54" s="85" t="str">
        <f t="shared" si="5"/>
        <v>5</v>
      </c>
      <c r="B54" s="88" t="str">
        <f t="shared" si="6"/>
        <v>Andrew Bernet</v>
      </c>
      <c r="C54" s="12">
        <v>4</v>
      </c>
      <c r="D54" s="13">
        <v>1</v>
      </c>
      <c r="E54" s="13">
        <v>0</v>
      </c>
      <c r="F54" s="14">
        <v>3</v>
      </c>
      <c r="G54" s="12"/>
      <c r="H54" s="13"/>
      <c r="I54" s="13"/>
      <c r="J54" s="14"/>
      <c r="K54" s="12"/>
      <c r="L54" s="13"/>
      <c r="M54" s="13"/>
      <c r="N54" s="14"/>
      <c r="O54" s="92">
        <f t="shared" si="7"/>
        <v>30</v>
      </c>
      <c r="P54" s="56">
        <f t="shared" si="8"/>
        <v>11</v>
      </c>
      <c r="Q54" s="56">
        <f t="shared" si="9"/>
        <v>4</v>
      </c>
      <c r="R54" s="93">
        <f t="shared" si="10"/>
        <v>10</v>
      </c>
      <c r="S54" s="87">
        <f t="shared" si="11"/>
        <v>0.36666666666666664</v>
      </c>
      <c r="U54" s="43" t="s">
        <v>168</v>
      </c>
      <c r="V54" s="88" t="s">
        <v>291</v>
      </c>
      <c r="W54" s="59">
        <v>10</v>
      </c>
      <c r="X54" s="59">
        <v>10</v>
      </c>
      <c r="Y54" s="60">
        <v>0.36666666666666664</v>
      </c>
      <c r="Z54" s="60" t="s">
        <v>114</v>
      </c>
      <c r="AA54" s="60">
        <v>1.25</v>
      </c>
      <c r="AB54" s="60" t="s">
        <v>114</v>
      </c>
      <c r="AC54" s="59">
        <v>8</v>
      </c>
      <c r="AD54" s="104">
        <v>0.36666666666666664</v>
      </c>
    </row>
    <row r="55" spans="1:30" x14ac:dyDescent="0.25">
      <c r="A55" s="85" t="str">
        <f t="shared" si="5"/>
        <v>13</v>
      </c>
      <c r="B55" s="88" t="str">
        <f t="shared" si="6"/>
        <v>Dennis Lynch</v>
      </c>
      <c r="C55" s="12">
        <v>1</v>
      </c>
      <c r="D55" s="13">
        <v>0</v>
      </c>
      <c r="E55" s="13">
        <v>1</v>
      </c>
      <c r="F55" s="14">
        <v>0</v>
      </c>
      <c r="G55" s="12"/>
      <c r="H55" s="13"/>
      <c r="I55" s="13"/>
      <c r="J55" s="14"/>
      <c r="K55" s="12"/>
      <c r="L55" s="13"/>
      <c r="M55" s="13"/>
      <c r="N55" s="14"/>
      <c r="O55" s="92">
        <f t="shared" si="7"/>
        <v>34</v>
      </c>
      <c r="P55" s="56">
        <f t="shared" si="8"/>
        <v>8</v>
      </c>
      <c r="Q55" s="56">
        <f t="shared" si="9"/>
        <v>14</v>
      </c>
      <c r="R55" s="93">
        <f t="shared" si="10"/>
        <v>4</v>
      </c>
      <c r="S55" s="87">
        <f t="shared" si="11"/>
        <v>0.23529411764705882</v>
      </c>
      <c r="U55" s="43" t="s">
        <v>150</v>
      </c>
      <c r="V55" s="88" t="s">
        <v>279</v>
      </c>
      <c r="W55" s="59">
        <v>4</v>
      </c>
      <c r="X55" s="59">
        <v>4</v>
      </c>
      <c r="Y55" s="60">
        <v>0.23529411764705882</v>
      </c>
      <c r="Z55" s="60" t="s">
        <v>114</v>
      </c>
      <c r="AA55" s="60">
        <v>0.44444444444444442</v>
      </c>
      <c r="AB55" s="60" t="s">
        <v>114</v>
      </c>
      <c r="AC55" s="59">
        <v>9</v>
      </c>
      <c r="AD55" s="104">
        <v>0.23529411764705882</v>
      </c>
    </row>
    <row r="56" spans="1:30" x14ac:dyDescent="0.25">
      <c r="A56" s="85" t="str">
        <f t="shared" si="5"/>
        <v>14</v>
      </c>
      <c r="B56" s="88" t="str">
        <f t="shared" si="6"/>
        <v>Rich Krussell</v>
      </c>
      <c r="C56" s="12">
        <v>3</v>
      </c>
      <c r="D56" s="13">
        <v>1</v>
      </c>
      <c r="E56" s="13">
        <v>1</v>
      </c>
      <c r="F56" s="14">
        <v>1</v>
      </c>
      <c r="G56" s="12"/>
      <c r="H56" s="13"/>
      <c r="I56" s="13"/>
      <c r="J56" s="14"/>
      <c r="K56" s="12"/>
      <c r="L56" s="13"/>
      <c r="M56" s="13"/>
      <c r="N56" s="14"/>
      <c r="O56" s="92">
        <f t="shared" si="7"/>
        <v>38</v>
      </c>
      <c r="P56" s="56">
        <f t="shared" si="8"/>
        <v>13</v>
      </c>
      <c r="Q56" s="56">
        <f t="shared" si="9"/>
        <v>13</v>
      </c>
      <c r="R56" s="93">
        <f t="shared" si="10"/>
        <v>22</v>
      </c>
      <c r="S56" s="87">
        <f t="shared" si="11"/>
        <v>0.34210526315789475</v>
      </c>
      <c r="U56" s="43" t="s">
        <v>138</v>
      </c>
      <c r="V56" s="88" t="s">
        <v>290</v>
      </c>
      <c r="W56" s="59">
        <v>22</v>
      </c>
      <c r="X56" s="59">
        <v>22</v>
      </c>
      <c r="Y56" s="60">
        <v>0.34210526315789475</v>
      </c>
      <c r="Z56" s="60" t="s">
        <v>114</v>
      </c>
      <c r="AA56" s="60">
        <v>2.4444444444444446</v>
      </c>
      <c r="AB56" s="60" t="s">
        <v>114</v>
      </c>
      <c r="AC56" s="59">
        <v>9</v>
      </c>
      <c r="AD56" s="104">
        <v>0.34210526315789475</v>
      </c>
    </row>
    <row r="57" spans="1:30" x14ac:dyDescent="0.25">
      <c r="A57" s="85" t="str">
        <f t="shared" si="5"/>
        <v>8</v>
      </c>
      <c r="B57" s="88" t="str">
        <f t="shared" si="6"/>
        <v>Bobby Lakey</v>
      </c>
      <c r="C57" s="12">
        <v>4</v>
      </c>
      <c r="D57" s="13">
        <v>2</v>
      </c>
      <c r="E57" s="13">
        <v>1</v>
      </c>
      <c r="F57" s="14">
        <v>2</v>
      </c>
      <c r="G57" s="12"/>
      <c r="H57" s="13"/>
      <c r="I57" s="13"/>
      <c r="J57" s="14"/>
      <c r="K57" s="12"/>
      <c r="L57" s="13"/>
      <c r="M57" s="13"/>
      <c r="N57" s="14"/>
      <c r="O57" s="92">
        <f t="shared" si="7"/>
        <v>29</v>
      </c>
      <c r="P57" s="56">
        <f t="shared" si="8"/>
        <v>13</v>
      </c>
      <c r="Q57" s="56">
        <f t="shared" si="9"/>
        <v>2</v>
      </c>
      <c r="R57" s="93">
        <f t="shared" si="10"/>
        <v>30</v>
      </c>
      <c r="S57" s="87">
        <f t="shared" si="11"/>
        <v>0.44827586206896552</v>
      </c>
      <c r="U57" s="43" t="s">
        <v>166</v>
      </c>
      <c r="V57" s="88" t="s">
        <v>102</v>
      </c>
      <c r="W57" s="59">
        <v>30</v>
      </c>
      <c r="X57" s="59">
        <v>30</v>
      </c>
      <c r="Y57" s="60">
        <v>0.44827586206896552</v>
      </c>
      <c r="Z57" s="60" t="s">
        <v>114</v>
      </c>
      <c r="AA57" s="60">
        <v>3.3333333333333335</v>
      </c>
      <c r="AB57" s="60" t="s">
        <v>114</v>
      </c>
      <c r="AC57" s="59">
        <v>9</v>
      </c>
      <c r="AD57" s="104">
        <v>0.44827586206896552</v>
      </c>
    </row>
    <row r="58" spans="1:30" x14ac:dyDescent="0.25">
      <c r="A58" s="85" t="str">
        <f t="shared" si="5"/>
        <v>4</v>
      </c>
      <c r="B58" s="88" t="str">
        <f t="shared" si="6"/>
        <v>Sam McKinzie</v>
      </c>
      <c r="C58" s="12">
        <v>3</v>
      </c>
      <c r="D58" s="13">
        <v>0</v>
      </c>
      <c r="E58" s="13">
        <v>0</v>
      </c>
      <c r="F58" s="14">
        <v>2</v>
      </c>
      <c r="G58" s="12"/>
      <c r="H58" s="13"/>
      <c r="I58" s="13"/>
      <c r="J58" s="14"/>
      <c r="K58" s="12"/>
      <c r="L58" s="13"/>
      <c r="M58" s="13"/>
      <c r="N58" s="14"/>
      <c r="O58" s="92">
        <f t="shared" si="7"/>
        <v>18</v>
      </c>
      <c r="P58" s="56">
        <f t="shared" si="8"/>
        <v>4</v>
      </c>
      <c r="Q58" s="56">
        <f t="shared" si="9"/>
        <v>4</v>
      </c>
      <c r="R58" s="93">
        <f t="shared" si="10"/>
        <v>3</v>
      </c>
      <c r="S58" s="87">
        <f t="shared" si="11"/>
        <v>0.22222222222222221</v>
      </c>
      <c r="U58" s="43" t="s">
        <v>167</v>
      </c>
      <c r="V58" s="88" t="s">
        <v>71</v>
      </c>
      <c r="W58" s="59">
        <v>3</v>
      </c>
      <c r="X58" s="59">
        <v>3</v>
      </c>
      <c r="Y58" s="60">
        <v>0.22222222222222221</v>
      </c>
      <c r="Z58" s="60" t="s">
        <v>213</v>
      </c>
      <c r="AA58" s="60">
        <v>0.6</v>
      </c>
      <c r="AB58" s="60" t="s">
        <v>114</v>
      </c>
      <c r="AC58" s="59">
        <v>5</v>
      </c>
      <c r="AD58" s="104">
        <v>0.2</v>
      </c>
    </row>
    <row r="59" spans="1:30" x14ac:dyDescent="0.25">
      <c r="A59" s="85" t="str">
        <f t="shared" si="5"/>
        <v>9</v>
      </c>
      <c r="B59" s="88" t="str">
        <f t="shared" si="6"/>
        <v>Chelsea White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92">
        <f t="shared" si="7"/>
        <v>4</v>
      </c>
      <c r="P59" s="56">
        <f t="shared" si="8"/>
        <v>1</v>
      </c>
      <c r="Q59" s="56">
        <f t="shared" si="9"/>
        <v>0</v>
      </c>
      <c r="R59" s="93">
        <f t="shared" si="10"/>
        <v>0</v>
      </c>
      <c r="S59" s="87">
        <f t="shared" si="11"/>
        <v>0.25</v>
      </c>
      <c r="U59" s="43" t="s">
        <v>137</v>
      </c>
      <c r="V59" s="88" t="s">
        <v>278</v>
      </c>
      <c r="W59" s="59">
        <v>0</v>
      </c>
      <c r="X59" s="59" t="s">
        <v>319</v>
      </c>
      <c r="Y59" s="60">
        <v>0.25</v>
      </c>
      <c r="Z59" s="60" t="s">
        <v>213</v>
      </c>
      <c r="AA59" s="60">
        <v>0</v>
      </c>
      <c r="AB59" s="60" t="s">
        <v>209</v>
      </c>
      <c r="AC59" s="59">
        <v>1</v>
      </c>
      <c r="AD59" s="104">
        <v>0.05</v>
      </c>
    </row>
    <row r="60" spans="1:30" x14ac:dyDescent="0.25">
      <c r="A60" s="85" t="str">
        <f t="shared" si="5"/>
        <v>23</v>
      </c>
      <c r="B60" s="88" t="str">
        <f t="shared" si="6"/>
        <v>John Geeter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2">
        <f t="shared" si="7"/>
        <v>5</v>
      </c>
      <c r="P60" s="56">
        <f t="shared" si="8"/>
        <v>1</v>
      </c>
      <c r="Q60" s="56">
        <f t="shared" si="9"/>
        <v>3</v>
      </c>
      <c r="R60" s="93">
        <f t="shared" si="10"/>
        <v>1</v>
      </c>
      <c r="S60" s="87">
        <f t="shared" si="11"/>
        <v>0.2</v>
      </c>
      <c r="U60" s="43" t="s">
        <v>132</v>
      </c>
      <c r="V60" s="88" t="s">
        <v>311</v>
      </c>
      <c r="W60" s="59">
        <v>1</v>
      </c>
      <c r="X60" s="59">
        <v>1</v>
      </c>
      <c r="Y60" s="60">
        <v>0.2</v>
      </c>
      <c r="Z60" s="60" t="s">
        <v>213</v>
      </c>
      <c r="AA60" s="60">
        <v>1</v>
      </c>
      <c r="AB60" s="60" t="s">
        <v>209</v>
      </c>
      <c r="AC60" s="59">
        <v>1</v>
      </c>
      <c r="AD60" s="104">
        <v>0.05</v>
      </c>
    </row>
    <row r="61" spans="1:30" x14ac:dyDescent="0.25">
      <c r="A61" s="85">
        <f t="shared" si="5"/>
        <v>0</v>
      </c>
      <c r="B61" s="88">
        <f t="shared" si="6"/>
        <v>0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2">
        <f t="shared" si="7"/>
        <v>0</v>
      </c>
      <c r="P61" s="56">
        <f t="shared" si="8"/>
        <v>0</v>
      </c>
      <c r="Q61" s="56">
        <f t="shared" si="9"/>
        <v>0</v>
      </c>
      <c r="R61" s="93">
        <f t="shared" si="10"/>
        <v>0</v>
      </c>
      <c r="S61" s="87">
        <f t="shared" si="11"/>
        <v>0</v>
      </c>
      <c r="U61" s="43">
        <v>0</v>
      </c>
      <c r="V61" s="88">
        <v>0</v>
      </c>
      <c r="W61" s="59">
        <v>0</v>
      </c>
      <c r="X61" s="59" t="s">
        <v>319</v>
      </c>
      <c r="Y61" s="60">
        <v>0</v>
      </c>
      <c r="Z61" s="60" t="s">
        <v>213</v>
      </c>
      <c r="AA61" s="60">
        <v>0</v>
      </c>
      <c r="AB61" s="60" t="s">
        <v>209</v>
      </c>
      <c r="AC61" s="59">
        <v>0</v>
      </c>
      <c r="AD61" s="104">
        <v>0</v>
      </c>
    </row>
    <row r="62" spans="1:30" x14ac:dyDescent="0.25">
      <c r="A62" s="85">
        <f t="shared" si="5"/>
        <v>0</v>
      </c>
      <c r="B62" s="88">
        <f t="shared" si="6"/>
        <v>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4">
        <f t="shared" si="7"/>
        <v>0</v>
      </c>
      <c r="P62" s="95">
        <f t="shared" si="8"/>
        <v>0</v>
      </c>
      <c r="Q62" s="95">
        <f t="shared" si="9"/>
        <v>0</v>
      </c>
      <c r="R62" s="96">
        <f t="shared" si="10"/>
        <v>0</v>
      </c>
      <c r="S62" s="87">
        <f t="shared" si="11"/>
        <v>0</v>
      </c>
      <c r="U62" s="43">
        <v>0</v>
      </c>
      <c r="V62" s="88">
        <v>0</v>
      </c>
      <c r="W62" s="59">
        <v>0</v>
      </c>
      <c r="X62" s="59" t="s">
        <v>319</v>
      </c>
      <c r="Y62" s="60">
        <v>0</v>
      </c>
      <c r="Z62" s="60" t="s">
        <v>213</v>
      </c>
      <c r="AA62" s="60">
        <v>0</v>
      </c>
      <c r="AB62" s="60" t="s">
        <v>209</v>
      </c>
      <c r="AC62" s="59">
        <v>0</v>
      </c>
      <c r="AD62" s="104">
        <v>0</v>
      </c>
    </row>
    <row r="63" spans="1:30" x14ac:dyDescent="0.25">
      <c r="A63" s="85">
        <f t="shared" si="5"/>
        <v>0</v>
      </c>
      <c r="B63" s="88">
        <f t="shared" si="6"/>
        <v>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6"/>
      <c r="O63" s="92">
        <f t="shared" si="7"/>
        <v>0</v>
      </c>
      <c r="P63" s="56">
        <f t="shared" si="8"/>
        <v>0</v>
      </c>
      <c r="Q63" s="56">
        <f t="shared" si="9"/>
        <v>0</v>
      </c>
      <c r="R63" s="93">
        <f t="shared" si="10"/>
        <v>0</v>
      </c>
      <c r="S63" s="87">
        <f t="shared" si="11"/>
        <v>0</v>
      </c>
      <c r="U63" s="43">
        <v>0</v>
      </c>
      <c r="V63" s="88">
        <v>0</v>
      </c>
      <c r="W63" s="59">
        <v>0</v>
      </c>
      <c r="X63" s="59" t="s">
        <v>319</v>
      </c>
      <c r="Y63" s="60">
        <v>0</v>
      </c>
      <c r="Z63" s="60" t="s">
        <v>213</v>
      </c>
      <c r="AA63" s="60">
        <v>0</v>
      </c>
      <c r="AB63" s="60" t="s">
        <v>209</v>
      </c>
      <c r="AC63" s="59">
        <v>0</v>
      </c>
      <c r="AD63" s="104">
        <v>0</v>
      </c>
    </row>
    <row r="64" spans="1:30" x14ac:dyDescent="0.25">
      <c r="A64" s="85">
        <f t="shared" si="5"/>
        <v>0</v>
      </c>
      <c r="B64" s="88">
        <f t="shared" si="6"/>
        <v>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6"/>
      <c r="O64" s="92">
        <f t="shared" si="7"/>
        <v>0</v>
      </c>
      <c r="P64" s="56">
        <f t="shared" si="8"/>
        <v>0</v>
      </c>
      <c r="Q64" s="56">
        <f t="shared" si="9"/>
        <v>0</v>
      </c>
      <c r="R64" s="93">
        <f t="shared" si="10"/>
        <v>0</v>
      </c>
      <c r="S64" s="87">
        <f t="shared" si="11"/>
        <v>0</v>
      </c>
      <c r="U64" s="43">
        <v>0</v>
      </c>
      <c r="V64" s="88">
        <v>0</v>
      </c>
      <c r="W64" s="59">
        <v>0</v>
      </c>
      <c r="X64" s="59" t="s">
        <v>319</v>
      </c>
      <c r="Y64" s="60">
        <v>0</v>
      </c>
      <c r="Z64" s="60" t="s">
        <v>213</v>
      </c>
      <c r="AA64" s="60">
        <v>0</v>
      </c>
      <c r="AB64" s="60" t="s">
        <v>209</v>
      </c>
      <c r="AC64" s="59">
        <v>0</v>
      </c>
      <c r="AD64" s="104">
        <v>0</v>
      </c>
    </row>
    <row r="65" spans="1:30" x14ac:dyDescent="0.25">
      <c r="A65" s="85">
        <f t="shared" si="5"/>
        <v>0</v>
      </c>
      <c r="B65" s="88">
        <f t="shared" si="6"/>
        <v>0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2">
        <f t="shared" si="7"/>
        <v>0</v>
      </c>
      <c r="P65" s="56">
        <f t="shared" si="8"/>
        <v>0</v>
      </c>
      <c r="Q65" s="56">
        <f t="shared" si="9"/>
        <v>0</v>
      </c>
      <c r="R65" s="93">
        <f t="shared" si="10"/>
        <v>0</v>
      </c>
      <c r="S65" s="87">
        <f t="shared" si="11"/>
        <v>0</v>
      </c>
      <c r="U65" s="43">
        <v>0</v>
      </c>
      <c r="V65" s="88">
        <v>0</v>
      </c>
      <c r="W65" s="59">
        <v>0</v>
      </c>
      <c r="X65" s="59" t="s">
        <v>319</v>
      </c>
      <c r="Y65" s="60">
        <v>0</v>
      </c>
      <c r="Z65" s="60" t="s">
        <v>213</v>
      </c>
      <c r="AA65" s="60">
        <v>0</v>
      </c>
      <c r="AB65" s="60" t="s">
        <v>209</v>
      </c>
      <c r="AC65" s="59">
        <v>0</v>
      </c>
      <c r="AD65" s="104">
        <v>0</v>
      </c>
    </row>
    <row r="66" spans="1:30" x14ac:dyDescent="0.25">
      <c r="A66" s="85">
        <f t="shared" si="5"/>
        <v>0</v>
      </c>
      <c r="B66" s="88">
        <f t="shared" si="6"/>
        <v>0</v>
      </c>
      <c r="C66" s="137"/>
      <c r="D66" s="138"/>
      <c r="E66" s="138"/>
      <c r="F66" s="139"/>
      <c r="G66" s="137"/>
      <c r="H66" s="138"/>
      <c r="I66" s="138"/>
      <c r="J66" s="139"/>
      <c r="K66" s="137"/>
      <c r="L66" s="138"/>
      <c r="M66" s="138"/>
      <c r="N66" s="139"/>
      <c r="O66" s="92">
        <f t="shared" si="7"/>
        <v>0</v>
      </c>
      <c r="P66" s="56">
        <f t="shared" si="8"/>
        <v>0</v>
      </c>
      <c r="Q66" s="56">
        <f t="shared" si="9"/>
        <v>0</v>
      </c>
      <c r="R66" s="93">
        <f t="shared" si="10"/>
        <v>0</v>
      </c>
      <c r="S66" s="87">
        <f t="shared" si="11"/>
        <v>0</v>
      </c>
      <c r="U66" s="43">
        <v>0</v>
      </c>
      <c r="V66" s="88">
        <v>0</v>
      </c>
      <c r="W66" s="59">
        <v>0</v>
      </c>
      <c r="X66" s="59" t="s">
        <v>319</v>
      </c>
      <c r="Y66" s="60">
        <v>0</v>
      </c>
      <c r="Z66" s="60" t="s">
        <v>213</v>
      </c>
      <c r="AA66" s="60">
        <v>0</v>
      </c>
      <c r="AB66" s="60" t="s">
        <v>209</v>
      </c>
      <c r="AC66" s="59">
        <v>0</v>
      </c>
      <c r="AD66" s="104">
        <v>0</v>
      </c>
    </row>
    <row r="67" spans="1:30" ht="13.8" thickBot="1" x14ac:dyDescent="0.3">
      <c r="A67" s="85"/>
      <c r="B67" s="106"/>
      <c r="C67" s="107"/>
      <c r="D67" s="108"/>
      <c r="E67" s="108"/>
      <c r="F67" s="109"/>
      <c r="G67" s="107"/>
      <c r="H67" s="108"/>
      <c r="I67" s="108"/>
      <c r="J67" s="109"/>
      <c r="K67" s="107"/>
      <c r="L67" s="108"/>
      <c r="M67" s="108"/>
      <c r="N67" s="110"/>
      <c r="O67" s="111"/>
      <c r="P67" s="112"/>
      <c r="Q67" s="112"/>
      <c r="R67" s="113"/>
      <c r="S67" s="114"/>
      <c r="V67" s="98"/>
      <c r="W67" s="99"/>
      <c r="X67" s="99"/>
      <c r="Y67" s="97"/>
      <c r="Z67" s="97"/>
      <c r="AA67" s="97"/>
      <c r="AB67" s="97"/>
      <c r="AC67" s="62"/>
    </row>
    <row r="68" spans="1:30" x14ac:dyDescent="0.25">
      <c r="A68" s="18" t="s">
        <v>9</v>
      </c>
      <c r="B68" s="64" t="str">
        <f>B43</f>
        <v>Tim Hibner</v>
      </c>
      <c r="C68" s="65"/>
      <c r="D68" s="66"/>
      <c r="E68" s="66"/>
      <c r="F68" s="67"/>
      <c r="G68" s="65"/>
      <c r="H68" s="66"/>
      <c r="I68" s="66"/>
      <c r="J68" s="67"/>
      <c r="K68" s="65"/>
      <c r="L68" s="66"/>
      <c r="M68" s="66"/>
      <c r="N68" s="67"/>
      <c r="O68" s="32">
        <f t="shared" ref="O68:Q70" si="12">SUM(C19,G19,K19,O19,C43,G43,K43,O43,C68,G68,K68)</f>
        <v>57</v>
      </c>
      <c r="P68" s="21">
        <f t="shared" si="12"/>
        <v>15</v>
      </c>
      <c r="Q68" s="146">
        <f t="shared" si="12"/>
        <v>18</v>
      </c>
      <c r="R68" s="145"/>
      <c r="S68" s="147">
        <f>SUM(Q68/O68)</f>
        <v>0.31578947368421051</v>
      </c>
      <c r="V68" s="56" t="s">
        <v>23</v>
      </c>
      <c r="W68" s="59">
        <v>88</v>
      </c>
      <c r="X68" s="59">
        <v>88</v>
      </c>
      <c r="Y68" s="62"/>
      <c r="Z68" s="62"/>
      <c r="AA68" s="62"/>
      <c r="AB68" s="62"/>
      <c r="AC68" s="63"/>
    </row>
    <row r="69" spans="1:30" x14ac:dyDescent="0.25">
      <c r="A69" s="11"/>
      <c r="B69" s="144" t="str">
        <f>B44</f>
        <v>Graham Mathenia</v>
      </c>
      <c r="C69" s="92">
        <v>21</v>
      </c>
      <c r="D69" s="56">
        <v>6</v>
      </c>
      <c r="E69" s="56">
        <v>6</v>
      </c>
      <c r="F69" s="93">
        <v>12</v>
      </c>
      <c r="G69" s="12"/>
      <c r="H69" s="13"/>
      <c r="I69" s="13"/>
      <c r="J69" s="14"/>
      <c r="K69" s="12"/>
      <c r="L69" s="13"/>
      <c r="M69" s="13"/>
      <c r="N69" s="14"/>
      <c r="O69" s="92">
        <f t="shared" si="12"/>
        <v>169</v>
      </c>
      <c r="P69" s="56">
        <f t="shared" si="12"/>
        <v>64</v>
      </c>
      <c r="Q69" s="56">
        <f t="shared" si="12"/>
        <v>46</v>
      </c>
      <c r="R69" s="93"/>
      <c r="S69" s="148">
        <f>SUM(Q69/O69)</f>
        <v>0.27218934911242604</v>
      </c>
      <c r="V69" s="68" t="s">
        <v>24</v>
      </c>
      <c r="W69" s="63"/>
      <c r="X69" s="63"/>
      <c r="Y69" s="69">
        <v>0.44827586206896552</v>
      </c>
      <c r="Z69" s="69"/>
      <c r="AA69" s="69">
        <v>3.3333333333333335</v>
      </c>
      <c r="AB69" s="69"/>
      <c r="AC69" s="63"/>
    </row>
    <row r="70" spans="1:30" ht="13.8" thickBot="1" x14ac:dyDescent="0.3">
      <c r="A70" s="11"/>
      <c r="B70" s="140">
        <f>B45</f>
        <v>0</v>
      </c>
      <c r="C70" s="141"/>
      <c r="D70" s="142"/>
      <c r="E70" s="142"/>
      <c r="F70" s="143"/>
      <c r="G70" s="141"/>
      <c r="H70" s="142"/>
      <c r="I70" s="142"/>
      <c r="J70" s="143"/>
      <c r="K70" s="141"/>
      <c r="L70" s="142"/>
      <c r="M70" s="142"/>
      <c r="N70" s="143"/>
      <c r="O70" s="25">
        <f t="shared" si="12"/>
        <v>0</v>
      </c>
      <c r="P70" s="26">
        <f t="shared" si="12"/>
        <v>0</v>
      </c>
      <c r="Q70" s="26">
        <f t="shared" si="12"/>
        <v>0</v>
      </c>
      <c r="R70" s="27"/>
      <c r="S70" s="149" t="e">
        <f>SUM(Q70/O70)</f>
        <v>#DIV/0!</v>
      </c>
      <c r="V70" s="68"/>
      <c r="W70" s="63"/>
      <c r="X70" s="63"/>
      <c r="Y70" s="69"/>
      <c r="Z70" s="69"/>
      <c r="AA70" s="69"/>
      <c r="AB70" s="69"/>
      <c r="AC70" s="63"/>
    </row>
    <row r="71" spans="1:30" ht="13.8" thickBot="1" x14ac:dyDescent="0.3">
      <c r="A71" s="18"/>
      <c r="B71" s="28" t="s">
        <v>10</v>
      </c>
      <c r="C71" s="29">
        <f t="shared" ref="C71:O71" si="13">SUM(C51:C65)</f>
        <v>21</v>
      </c>
      <c r="D71" s="29">
        <f t="shared" si="13"/>
        <v>6</v>
      </c>
      <c r="E71" s="29">
        <f t="shared" si="13"/>
        <v>6</v>
      </c>
      <c r="F71" s="29">
        <f t="shared" si="13"/>
        <v>12</v>
      </c>
      <c r="G71" s="29">
        <f t="shared" si="13"/>
        <v>0</v>
      </c>
      <c r="H71" s="29">
        <f t="shared" si="13"/>
        <v>0</v>
      </c>
      <c r="I71" s="29">
        <f t="shared" si="13"/>
        <v>0</v>
      </c>
      <c r="J71" s="29">
        <f t="shared" si="13"/>
        <v>0</v>
      </c>
      <c r="K71" s="29">
        <f t="shared" si="13"/>
        <v>0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61">
        <f t="shared" si="13"/>
        <v>226</v>
      </c>
      <c r="P71" s="70">
        <f>SUM(P50:P65)</f>
        <v>79</v>
      </c>
      <c r="Q71" s="70">
        <f>SUM(Q50:Q65)</f>
        <v>64</v>
      </c>
      <c r="R71" s="70">
        <f>SUM(R50:R65)</f>
        <v>88</v>
      </c>
      <c r="S71" s="71">
        <f>AVERAGE(P71/O71)</f>
        <v>0.34955752212389379</v>
      </c>
      <c r="Y71" s="63"/>
      <c r="Z71" s="63"/>
    </row>
    <row r="72" spans="1:30" ht="13.8" thickBot="1" x14ac:dyDescent="0.3">
      <c r="A72" s="18"/>
      <c r="B72" s="28" t="s">
        <v>11</v>
      </c>
      <c r="C72" s="29">
        <f>SUM(O47,C71)</f>
        <v>226</v>
      </c>
      <c r="D72" s="29">
        <f>SUM(P47,D71)</f>
        <v>79</v>
      </c>
      <c r="E72" s="29">
        <f>SUM(Q47,E71)</f>
        <v>64</v>
      </c>
      <c r="F72" s="29">
        <f>SUM(R47,F71)</f>
        <v>88</v>
      </c>
      <c r="G72" s="29">
        <f t="shared" ref="G72:M72" si="14">SUM(C72,G71)</f>
        <v>226</v>
      </c>
      <c r="H72" s="29">
        <f t="shared" si="14"/>
        <v>79</v>
      </c>
      <c r="I72" s="29">
        <f t="shared" si="14"/>
        <v>64</v>
      </c>
      <c r="J72" s="29">
        <f t="shared" si="14"/>
        <v>88</v>
      </c>
      <c r="K72" s="29">
        <f t="shared" si="14"/>
        <v>226</v>
      </c>
      <c r="L72" s="29">
        <f t="shared" si="14"/>
        <v>79</v>
      </c>
      <c r="M72" s="29">
        <f t="shared" si="14"/>
        <v>64</v>
      </c>
      <c r="N72" s="29">
        <f>SUM(AA23,N71)</f>
        <v>0</v>
      </c>
      <c r="O72" s="72"/>
      <c r="P72" s="73"/>
      <c r="Q72" s="73"/>
      <c r="R72" s="73"/>
      <c r="S72" s="74"/>
      <c r="Y72" s="63"/>
      <c r="Z72" s="63"/>
      <c r="AC72" s="63"/>
    </row>
    <row r="73" spans="1:30" ht="13.8" thickBot="1" x14ac:dyDescent="0.3">
      <c r="B73" s="50" t="s">
        <v>12</v>
      </c>
      <c r="C73" s="76"/>
      <c r="D73" s="77"/>
      <c r="E73" s="77"/>
      <c r="F73" s="78"/>
      <c r="G73" s="76"/>
      <c r="H73" s="77"/>
      <c r="I73" s="77"/>
      <c r="J73" s="78"/>
      <c r="K73" s="76"/>
      <c r="L73" s="77"/>
      <c r="M73" s="77"/>
      <c r="N73" s="78"/>
      <c r="O73" s="76"/>
      <c r="P73" s="77"/>
      <c r="Q73" s="77">
        <f>SUM(E24,I24,M24,Q24,E48,I48,M48,Q48,E73,I73,M73)</f>
        <v>0</v>
      </c>
      <c r="R73" s="78"/>
      <c r="S73">
        <f>1-(P71/(O71-Q71))</f>
        <v>0.51234567901234573</v>
      </c>
      <c r="V73" s="160" t="s">
        <v>25</v>
      </c>
      <c r="W73" s="161"/>
      <c r="X73" s="162"/>
      <c r="Y73" s="63"/>
      <c r="Z73" s="63"/>
      <c r="AA73" s="75" t="s">
        <v>26</v>
      </c>
      <c r="AB73" s="75"/>
      <c r="AC73" s="63"/>
    </row>
    <row r="74" spans="1:30" x14ac:dyDescent="0.25">
      <c r="V74" s="79" t="s">
        <v>27</v>
      </c>
      <c r="W74" s="62"/>
      <c r="X74" s="80">
        <v>1.3764705882352941</v>
      </c>
      <c r="Y74" s="63" t="s">
        <v>34</v>
      </c>
      <c r="Z74" s="63"/>
      <c r="AA74" s="75" t="s">
        <v>28</v>
      </c>
      <c r="AB74" s="75"/>
      <c r="AC74" s="63"/>
    </row>
    <row r="75" spans="1:30" x14ac:dyDescent="0.25">
      <c r="A75" s="68" t="s">
        <v>31</v>
      </c>
      <c r="C75" s="13">
        <f>MAX(AC51:AC65)</f>
        <v>9</v>
      </c>
      <c r="E75" s="75" t="s">
        <v>32</v>
      </c>
      <c r="V75" s="79" t="s">
        <v>29</v>
      </c>
      <c r="W75" s="62" t="s">
        <v>94</v>
      </c>
      <c r="X75" s="81">
        <v>0.68421052631578949</v>
      </c>
      <c r="Y75" s="63" t="s">
        <v>214</v>
      </c>
      <c r="Z75" s="63"/>
      <c r="AA75" s="75" t="s">
        <v>30</v>
      </c>
      <c r="AB75" s="75"/>
      <c r="AC75" s="63"/>
    </row>
    <row r="76" spans="1:30" x14ac:dyDescent="0.25">
      <c r="E76" s="75"/>
      <c r="V76" s="79" t="s">
        <v>29</v>
      </c>
      <c r="W76" s="62" t="s">
        <v>270</v>
      </c>
      <c r="X76" s="151">
        <v>0.72781065088757391</v>
      </c>
      <c r="Y76" s="63" t="s">
        <v>114</v>
      </c>
      <c r="Z76" s="63"/>
      <c r="AA76" s="63"/>
      <c r="AB76" s="63"/>
      <c r="AC76" s="63"/>
    </row>
    <row r="77" spans="1:30" x14ac:dyDescent="0.25">
      <c r="V77" s="82" t="s">
        <v>29</v>
      </c>
      <c r="W77" s="83">
        <v>0</v>
      </c>
      <c r="X77" s="84" t="e">
        <v>#DIV/0!</v>
      </c>
      <c r="Y77" s="63" t="s">
        <v>214</v>
      </c>
    </row>
  </sheetData>
  <sheetProtection password="97AA" sheet="1" objects="1" scenarios="1"/>
  <mergeCells count="12">
    <mergeCell ref="V73:X73"/>
    <mergeCell ref="C49:E49"/>
    <mergeCell ref="G49:I49"/>
    <mergeCell ref="K49:M49"/>
    <mergeCell ref="O1:Q1"/>
    <mergeCell ref="C1:E1"/>
    <mergeCell ref="G1:I1"/>
    <mergeCell ref="K1:M1"/>
    <mergeCell ref="K25:M25"/>
    <mergeCell ref="C25:E25"/>
    <mergeCell ref="G25:I25"/>
    <mergeCell ref="O25:Q25"/>
  </mergeCells>
  <phoneticPr fontId="0" type="noConversion"/>
  <conditionalFormatting sqref="Y51:Z67">
    <cfRule type="cellIs" dxfId="17" priority="1" stopIfTrue="1" operator="equal">
      <formula>$Y$69</formula>
    </cfRule>
  </conditionalFormatting>
  <conditionalFormatting sqref="AA51:AB67">
    <cfRule type="cellIs" dxfId="16" priority="2" stopIfTrue="1" operator="equal">
      <formula>$AA$69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20</vt:i4>
      </vt:variant>
    </vt:vector>
  </HeadingPairs>
  <TitlesOfParts>
    <vt:vector size="37" baseType="lpstr">
      <vt:lpstr>Austin Blackhawks</vt:lpstr>
      <vt:lpstr>Bayou City Heat</vt:lpstr>
      <vt:lpstr>Boston Renegades</vt:lpstr>
      <vt:lpstr>Chicago Comets</vt:lpstr>
      <vt:lpstr>Cleveland Scrappers</vt:lpstr>
      <vt:lpstr>Colorado Storm</vt:lpstr>
      <vt:lpstr>Indy Thunder</vt:lpstr>
      <vt:lpstr>Iowa Reapers</vt:lpstr>
      <vt:lpstr>Lone Star Roadrunners</vt:lpstr>
      <vt:lpstr>Long Island Bombers</vt:lpstr>
      <vt:lpstr>Minnesota Millers</vt:lpstr>
      <vt:lpstr>New Jersey Lightning</vt:lpstr>
      <vt:lpstr>RHI X-Treme</vt:lpstr>
      <vt:lpstr>Southwest Slammers</vt:lpstr>
      <vt:lpstr>Taiwan Homerun</vt:lpstr>
      <vt:lpstr>Tyler Tigers</vt:lpstr>
      <vt:lpstr>Wichita Sonics</vt:lpstr>
      <vt:lpstr>'Austin Blackhawks'!Print_Area</vt:lpstr>
      <vt:lpstr>'Bayou City Heat'!Print_Area</vt:lpstr>
      <vt:lpstr>'Boston Renegades'!Print_Area</vt:lpstr>
      <vt:lpstr>'Chicago Comets'!Print_Area</vt:lpstr>
      <vt:lpstr>'Cleveland Scrappers'!Print_Area</vt:lpstr>
      <vt:lpstr>'Colorado Storm'!Print_Area</vt:lpstr>
      <vt:lpstr>'Indy Thunder'!Print_Area</vt:lpstr>
      <vt:lpstr>'Iowa Reapers'!Print_Area</vt:lpstr>
      <vt:lpstr>'Lone Star Roadrunners'!Print_Area</vt:lpstr>
      <vt:lpstr>'Long Island Bombers'!Print_Area</vt:lpstr>
      <vt:lpstr>'Minnesota Millers'!Print_Area</vt:lpstr>
      <vt:lpstr>'New Jersey Lightning'!Print_Area</vt:lpstr>
      <vt:lpstr>'RHI X-Treme'!Print_Area</vt:lpstr>
      <vt:lpstr>'Southwest Slammers'!Print_Area</vt:lpstr>
      <vt:lpstr>'Taiwan Homerun'!Print_Area</vt:lpstr>
      <vt:lpstr>'Tyler Tigers'!Print_Area</vt:lpstr>
      <vt:lpstr>'Wichita Sonics'!Print_Area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lastModifiedBy>Darren Keepers</cp:lastModifiedBy>
  <cp:lastPrinted>2005-08-19T20:53:24Z</cp:lastPrinted>
  <dcterms:created xsi:type="dcterms:W3CDTF">2002-07-10T12:29:30Z</dcterms:created>
  <dcterms:modified xsi:type="dcterms:W3CDTF">2026-08-21T19:43:39Z</dcterms:modified>
</cp:coreProperties>
</file>